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110505d9749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Звіт" sheetId="1" r:id="Rbfd170ac7516414f"/>
    <x:sheet xmlns:r="http://schemas.openxmlformats.org/officeDocument/2006/relationships" name="Замовлення" sheetId="2" r:id="R486a352973074ba6"/>
    <x:sheet xmlns:r="http://schemas.openxmlformats.org/officeDocument/2006/relationships" name="Повернення" sheetId="3" r:id="Radb375e481264772"/>
    <x:sheet xmlns:r="http://schemas.openxmlformats.org/officeDocument/2006/relationships" name="Реклама" sheetId="4" r:id="R4b87a6390894499f"/>
    <x:sheet xmlns:r="http://schemas.openxmlformats.org/officeDocument/2006/relationships" name="Товари" sheetId="5" r:id="R71f4cb63923744bf"/>
    <x:sheet xmlns:r="http://schemas.openxmlformats.org/officeDocument/2006/relationships" name="Відхилення" sheetId="6" r:id="Rfe7e706435114150"/>
    <x:sheet xmlns:r="http://schemas.openxmlformats.org/officeDocument/2006/relationships" name="Журнал" sheetId="7" r:id="Re10874228fc342e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yyyy-mm-dd"/>
    <x:numFmt numFmtId="201" formatCode="#,##0.00"/>
    <x:numFmt numFmtId="202" formatCode="0%"/>
    <x:numFmt numFmtId="203" formatCode="0"/>
    <x:numFmt numFmtId="204" formatCode="0.0%"/>
  </x:numFmts>
  <x:fonts count="8">
    <x:font>
      <x:sz val="11"/>
      <x:name val="Carlito"/>
    </x:font>
    <x:font>
      <x:sz val="11"/>
      <x:color rgb="FF19332B"/>
      <x:name val="Arial"/>
    </x:font>
    <x:font>
      <x:b/>
      <x:sz val="17"/>
      <x:color rgb="FF234B3C"/>
      <x:name val="Arial"/>
    </x:font>
    <x:font>
      <x:i/>
      <x:sz val="10"/>
      <x:color rgb="FF536B60"/>
      <x:name val="Arial"/>
    </x:font>
    <x:font>
      <x:b/>
      <x:sz val="11"/>
      <x:color rgb="FFFFFFFF"/>
      <x:name val="Arial"/>
    </x:font>
    <x:font>
      <x:b/>
      <x:sz val="11"/>
      <x:color rgb="FF234B3C"/>
      <x:name val="Arial"/>
    </x:font>
    <x:font>
      <x:b/>
      <x:sz val="11"/>
      <x:color rgb="FF19332B"/>
      <x:name val="Arial"/>
    </x:font>
    <x:font>
      <x:sz val="10"/>
      <x:color rgb="FF536B6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34B3C"/>
      </x:patternFill>
    </x:fill>
    <x:fill>
      <x:patternFill patternType="solid">
        <x:fgColor rgb="FFEDF3EC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AFC4B7"/>
      </x:bottom>
      <x:diagonal/>
    </x:border>
    <x:border>
      <x:left/>
      <x:right/>
      <x:top style="thin">
        <x:color rgb="FF234B3C"/>
      </x:top>
      <x:bottom/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201" fontId="5" fillId="3" borderId="2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4" fontId="6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color rgb="FFAF3729"/>
      </x:font>
      <x:fill>
        <x:patternFill patternType="solid">
          <x:bgColor rgb="FFFCEC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f71607321d493c" /><Relationship Type="http://schemas.openxmlformats.org/officeDocument/2006/relationships/theme" Target="/xl/theme/theme1.xml" Id="R499b6d62ee334649" /><Relationship Type="http://schemas.openxmlformats.org/officeDocument/2006/relationships/sharedStrings" Target="/xl/sharedStrings.xml" Id="R07fb0f97b7ab4432" /><Relationship Type="http://schemas.openxmlformats.org/officeDocument/2006/relationships/worksheet" Target="/xl/worksheets/sheet1.xml" Id="Rbfd170ac7516414f" /><Relationship Type="http://schemas.openxmlformats.org/officeDocument/2006/relationships/worksheet" Target="/xl/worksheets/sheet2.xml" Id="R486a352973074ba6" /><Relationship Type="http://schemas.openxmlformats.org/officeDocument/2006/relationships/worksheet" Target="/xl/worksheets/sheet3.xml" Id="Radb375e481264772" /><Relationship Type="http://schemas.openxmlformats.org/officeDocument/2006/relationships/worksheet" Target="/xl/worksheets/sheet4.xml" Id="R4b87a6390894499f" /><Relationship Type="http://schemas.openxmlformats.org/officeDocument/2006/relationships/worksheet" Target="/xl/worksheets/sheet5.xml" Id="R71f4cb63923744bf" /><Relationship Type="http://schemas.openxmlformats.org/officeDocument/2006/relationships/worksheet" Target="/xl/worksheets/sheet6.xml" Id="Rfe7e706435114150" /><Relationship Type="http://schemas.openxmlformats.org/officeDocument/2006/relationships/worksheet" Target="/xl/worksheets/sheet7.xml" Id="Re10874228fc342e6" /></Relationships>
</file>

<file path=xl/tables/table1.xml><?xml version="1.0" encoding="utf-8"?>
<x:table xmlns:x="http://schemas.openxmlformats.org/spreadsheetml/2006/main" id="1" name="CleanOrders" displayName="CleanOrders" ref="A5:R245" headerRowCount="1" totalsRowCount="0" totalsRowShown="0">
  <x:tableColumns count="18">
    <x:tableColumn id="1" name="ID"/>
    <x:tableColumn id="2" name="Дата"/>
    <x:tableColumn id="3" name="Товар ID"/>
    <x:tableColumn id="4" name="Назва товару"/>
    <x:tableColumn id="5" name="Категорія"/>
    <x:tableColumn id="6" name="Статус"/>
    <x:tableColumn id="7" name="Канал"/>
    <x:tableColumn id="8" name="Кількість"/>
    <x:tableColumn id="9" name="Ціна, грн"/>
    <x:tableColumn id="10" name="Знижка"/>
    <x:tableColumn id="11" name="Повернено, шт."/>
    <x:tableColumn id="12" name="Собівартість/шт."/>
    <x:tableColumn id="13" name="Ціна зі знижкою"/>
    <x:tableColumn id="14" name="Продажі, грн"/>
    <x:tableColumn id="15" name="Повернення, грн"/>
    <x:tableColumn id="16" name="Виторг, грн"/>
    <x:tableColumn id="17" name="Собівартість, грн"/>
    <x:tableColumn id="18" name="Валовий прибуток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CleanReturns" displayName="CleanReturns" ref="A5:F23" headerRowCount="1" totalsRowCount="0" totalsRowShown="0">
  <x:tableColumns count="6">
    <x:tableColumn id="1" name="ID"/>
    <x:tableColumn id="2" name="ID замовлення"/>
    <x:tableColumn id="3" name="Дата"/>
    <x:tableColumn id="4" name="Кількість"/>
    <x:tableColumn id="5" name="Причина"/>
    <x:tableColumn id="6" name="Рядок CSV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CleanAds" displayName="CleanAds" ref="A5:F65" headerRowCount="1" totalsRowCount="0" totalsRowShown="0">
  <x:tableColumns count="6">
    <x:tableColumn id="1" name="ID"/>
    <x:tableColumn id="2" name="Дата"/>
    <x:tableColumn id="3" name="Канал"/>
    <x:tableColumn id="4" name="Витрати, грн"/>
    <x:tableColumn id="5" name="Валюта"/>
    <x:tableColumn id="6" name="Рядок CSV"/>
  </x:tableColumns>
  <x:tableStyleInfo name="TableStyleLight1" showFirstColumn="0" showLastColumn="0" showRowStripes="1" showColumnStripes="0"/>
</x:table>
</file>

<file path=xl/tables/table4.xml><?xml version="1.0" encoding="utf-8"?>
<x:table xmlns:x="http://schemas.openxmlformats.org/spreadsheetml/2006/main" id="4" name="CleanProducts" displayName="CleanProducts" ref="A5:F11" headerRowCount="1" totalsRowCount="0" totalsRowShown="0">
  <x:tableColumns count="6">
    <x:tableColumn id="1" name="ID"/>
    <x:tableColumn id="2" name="Назва товару"/>
    <x:tableColumn id="3" name="Категорія"/>
    <x:tableColumn id="4" name="Собівартість, грн"/>
    <x:tableColumn id="5" name="Валюта"/>
    <x:tableColumn id="6" name="Рядок CSV"/>
  </x:tableColumns>
  <x:tableStyleInfo name="TableStyleLight1" showFirstColumn="0" showLastColumn="0" showRowStripes="1" showColumnStripes="0"/>
</x:table>
</file>

<file path=xl/tables/table5.xml><?xml version="1.0" encoding="utf-8"?>
<x:table xmlns:x="http://schemas.openxmlformats.org/spreadsheetml/2006/main" id="5" name="RejectedRows" displayName="RejectedRows" ref="A5:F32" headerRowCount="1" totalsRowCount="0" totalsRowShown="0">
  <x:tableColumns count="6">
    <x:tableColumn id="1" name="Джерело"/>
    <x:tableColumn id="2" name="Рядок CSV"/>
    <x:tableColumn id="3" name="ID"/>
    <x:tableColumn id="4" name="Рішення"/>
    <x:tableColumn id="5" name="Код правила"/>
    <x:tableColumn id="6" name="Причина"/>
  </x:tableColumns>
  <x:tableStyleInfo name="TableStyleLight1" showFirstColumn="0" showLastColumn="0" showRowStripes="1" showColumnStripes="0"/>
</x:table>
</file>

<file path=xl/tables/table6.xml><?xml version="1.0" encoding="utf-8"?>
<x:table xmlns:x="http://schemas.openxmlformats.org/spreadsheetml/2006/main" id="6" name="RowLedger" displayName="RowLedger" ref="A5:G356" headerRowCount="1" totalsRowCount="0" totalsRowShown="0">
  <x:tableColumns count="7">
    <x:tableColumn id="1" name="Джерело"/>
    <x:tableColumn id="2" name="Рядок CSV"/>
    <x:tableColumn id="3" name="ID"/>
    <x:tableColumn id="4" name="Рішення"/>
    <x:tableColumn id="5" name="Код правила"/>
    <x:tableColumn id="6" name="Причина"/>
    <x:tableColumn id="7" name="Початкові значення (JSON)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d2dffea3c3b64d4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e5a7f4d8138c42e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aaea8350e0704857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69623a41b9874a4e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8b42bf1439554ffc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509383f29fca4965" /></Relationships>
</file>

<file path=xl/worksheets/sheet1.xml><?xml version="1.0" encoding="utf-8"?>
<x:worksheet xmlns:x="http://schemas.openxmlformats.org/spreadsheetml/2006/main">
  <x:sheetPr>
    <x:tabColor rgb="FF234B3C"/>
  </x:sheetPr>
  <x:sheetViews>
    <x:sheetView showGridLines="0" workbookViewId="0"/>
  </x:sheetViews>
  <x:sheetFormatPr defaultRowHeight="15"/>
  <x:cols>
    <x:col min="1" max="1" width="29" hidden="0" customWidth="1"/>
    <x:col min="2" max="2" width="19" hidden="0" customWidth="1"/>
    <x:col min="3" max="3" width="19" hidden="0" customWidth="1"/>
    <x:col min="4" max="4" width="25" hidden="0" customWidth="1"/>
    <x:col min="5" max="5" width="19" hidden="0" customWidth="1"/>
    <x:col min="6" max="6" width="14" hidden="0" customWidth="1"/>
    <x:col min="7" max="7" width="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3" customHeight="1">
      <x:c r="A2" s="3" t="str">
        <x:v>Очищення та об’єднання даних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3" customHeight="1">
      <x:c r="A3" s="4" t="str">
        <x:v>Вересень 2026. Синтетичні дані. Валюта — гривня.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3" customHeight="1">
      <x:c r="A4" s="5"/>
      <x:c r="B4" s="5"/>
      <x:c r="C4" s="5"/>
      <x:c r="D4" s="5"/>
      <x:c r="E4" s="5"/>
      <x:c r="F4" s="5"/>
      <x:c r="G4" s="5"/>
      <x:c r="H4" s="5"/>
      <x:c r="I4" s="5"/>
      <x:c r="J4" s="5"/>
      <x:c r="K4" s="5"/>
    </x:row>
    <x:row r="5" ht="23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3" customHeight="1">
      <x:c r="A6" s="7" t="str">
        <x:v>Показник</x:v>
      </x:c>
      <x:c r="B6" s="7" t="str">
        <x:v>Сума, грн</x:v>
      </x:c>
      <x:c r="C6" s="2"/>
      <x:c r="D6" s="7" t="str">
        <x:v>Обробка рядків</x:v>
      </x:c>
      <x:c r="E6" s="7" t="str">
        <x:v>Рядки</x:v>
      </x:c>
      <x:c r="F6" s="7" t="str">
        <x:v>Частка</x:v>
      </x:c>
      <x:c r="G6" s="2"/>
      <x:c r="H6" s="2"/>
      <x:c r="I6" s="2"/>
      <x:c r="J6" s="2"/>
      <x:c r="K6" s="2"/>
    </x:row>
    <x:row r="7" ht="23" customHeight="1">
      <x:c r="A7" s="2" t="str">
        <x:v>Продажі до повернень</x:v>
      </x:c>
      <x:c r="B7" s="14" t="n">
        <x:f>SUM('Замовлення'!N6:N245)</x:f>
        <x:v>693301</x:v>
      </x:c>
      <x:c r="C7" s="2"/>
      <x:c r="D7" s="2" t="str">
        <x:v>Прийнято</x:v>
      </x:c>
      <x:c r="E7" s="2" t="n">
        <x:f>COUNTIFS('Журнал'!D6:D356,D7)</x:f>
        <x:v>324</x:v>
      </x:c>
      <x:c r="F7" s="23" t="n">
        <x:f>E7/$E$10</x:f>
        <x:v>0.9230769230769231</x:v>
      </x:c>
      <x:c r="G7" s="2"/>
      <x:c r="H7" s="2"/>
      <x:c r="I7" s="2"/>
      <x:c r="J7" s="2"/>
      <x:c r="K7" s="2"/>
    </x:row>
    <x:row r="8" ht="23" customHeight="1">
      <x:c r="A8" s="2" t="str">
        <x:v>Повернення</x:v>
      </x:c>
      <x:c r="B8" s="14" t="n">
        <x:f>SUM('Замовлення'!O6:O245)</x:f>
        <x:v>24973</x:v>
      </x:c>
      <x:c r="C8" s="2"/>
      <x:c r="D8" s="2" t="str">
        <x:v>Дублі</x:v>
      </x:c>
      <x:c r="E8" s="2" t="n">
        <x:f>COUNTIFS('Журнал'!D6:D356,"Дубль")</x:f>
        <x:v>8</x:v>
      </x:c>
      <x:c r="F8" s="23" t="n">
        <x:f>E8/$E$10</x:f>
        <x:v>0.022792022792022793</x:v>
      </x:c>
      <x:c r="G8" s="2"/>
      <x:c r="H8" s="2"/>
      <x:c r="I8" s="2"/>
      <x:c r="J8" s="2"/>
      <x:c r="K8" s="2"/>
    </x:row>
    <x:row r="9" ht="23" customHeight="1">
      <x:c r="A9" s="10" t="str">
        <x:v>Виторг після повернень</x:v>
      </x:c>
      <x:c r="B9" s="13" t="n">
        <x:f>SUM('Замовлення'!P6:P245)</x:f>
        <x:v>668328</x:v>
      </x:c>
      <x:c r="C9" s="2"/>
      <x:c r="D9" s="2" t="str">
        <x:v>Відхилено</x:v>
      </x:c>
      <x:c r="E9" s="2" t="n">
        <x:f>COUNTIFS('Журнал'!D6:D356,D9)</x:f>
        <x:v>19</x:v>
      </x:c>
      <x:c r="F9" s="23" t="n">
        <x:f>E9/$E$10</x:f>
        <x:v>0.05413105413105413</x:v>
      </x:c>
      <x:c r="G9" s="2"/>
      <x:c r="H9" s="2"/>
      <x:c r="I9" s="2"/>
      <x:c r="J9" s="2"/>
      <x:c r="K9" s="2"/>
    </x:row>
    <x:row r="10" ht="23" customHeight="1">
      <x:c r="A10" s="2" t="str">
        <x:v>Собівартість</x:v>
      </x:c>
      <x:c r="B10" s="14" t="n">
        <x:f>SUM('Замовлення'!Q6:Q245)</x:f>
        <x:v>365130</x:v>
      </x:c>
      <x:c r="C10" s="2"/>
      <x:c r="D10" s="24" t="str">
        <x:v>Разом</x:v>
      </x:c>
      <x:c r="E10" s="24" t="n">
        <x:f>SUM(E7:E9)</x:f>
        <x:v>351</x:v>
      </x:c>
      <x:c r="F10" s="25" t="n">
        <x:f>E10/$E$10</x:f>
        <x:v>1</x:v>
      </x:c>
      <x:c r="G10" s="2"/>
      <x:c r="H10" s="2"/>
      <x:c r="I10" s="2"/>
      <x:c r="J10" s="2"/>
      <x:c r="K10" s="2"/>
    </x:row>
    <x:row r="11" ht="23" customHeight="1">
      <x:c r="A11" s="2" t="str">
        <x:v>Валовий прибуток</x:v>
      </x:c>
      <x:c r="B11" s="14" t="n">
        <x:f>SUM('Замовлення'!R6:R245)</x:f>
        <x:v>303198</x:v>
      </x:c>
      <x:c r="C11" s="2"/>
      <x:c r="D11" s="2"/>
      <x:c r="E11" s="2"/>
      <x:c r="F11" s="2"/>
      <x:c r="G11" s="2"/>
      <x:c r="H11" s="2"/>
      <x:c r="I11" s="2"/>
      <x:c r="J11" s="2"/>
      <x:c r="K11" s="2"/>
    </x:row>
    <x:row r="12" ht="23" customHeight="1">
      <x:c r="A12" s="2" t="str">
        <x:v>Реклама</x:v>
      </x:c>
      <x:c r="B12" s="14" t="n">
        <x:f>SUM('Реклама'!D6:D65)</x:f>
        <x:v>41910</x:v>
      </x:c>
      <x:c r="C12" s="2"/>
      <x:c r="D12" s="2" t="str">
        <x:v>Виконані замовлення</x:v>
      </x:c>
      <x:c r="E12" s="2"/>
      <x:c r="F12" s="2" t="n">
        <x:f>COUNTIFS('Замовлення'!F6:F245,"completed")</x:f>
        <x:v>226</x:v>
      </x:c>
      <x:c r="G12" s="2"/>
      <x:c r="H12" s="2"/>
      <x:c r="I12" s="2"/>
      <x:c r="J12" s="2"/>
      <x:c r="K12" s="2"/>
    </x:row>
    <x:row r="13" ht="23" customHeight="1">
      <x:c r="A13" s="21" t="str">
        <x:v>Після витрат на рекламу</x:v>
      </x:c>
      <x:c r="B13" s="22" t="n">
        <x:f>B11-B12</x:f>
        <x:v>261288</x:v>
      </x:c>
      <x:c r="C13" s="2"/>
      <x:c r="D13" s="2"/>
      <x:c r="E13" s="2"/>
      <x:c r="F13" s="2"/>
      <x:c r="G13" s="2"/>
      <x:c r="H13" s="2"/>
      <x:c r="I13" s="2"/>
      <x:c r="J13" s="2"/>
      <x:c r="K13" s="2"/>
    </x:row>
    <x:row r="14" ht="23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</x:row>
    <x:row r="15" ht="23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</x:row>
    <x:row r="16" ht="36" customHeight="1">
      <x:c r="A16" s="9" t="str">
        <x:v>Канал</x:v>
      </x:c>
      <x:c r="B16" s="9" t="str">
        <x:v>Замовлення</x:v>
      </x:c>
      <x:c r="C16" s="9" t="str">
        <x:v>Виторг, грн</x:v>
      </x:c>
      <x:c r="D16" s="9" t="str">
        <x:v>Валовий прибуток</x:v>
      </x:c>
      <x:c r="E16" s="9" t="str">
        <x:v>Реклама, грн</x:v>
      </x:c>
      <x:c r="F16" s="9" t="str">
        <x:v>Після реклами</x:v>
      </x:c>
      <x:c r="G16" s="2"/>
      <x:c r="H16" s="2"/>
      <x:c r="I16" s="2"/>
      <x:c r="J16" s="2"/>
      <x:c r="K16" s="2"/>
    </x:row>
    <x:row r="17" ht="23" customHeight="1">
      <x:c r="A17" s="2" t="str">
        <x:v>Google Ads</x:v>
      </x:c>
      <x:c r="B17" s="2" t="n">
        <x:f>COUNTIFS('Замовлення'!$G$6:$G$245,$A17,'Замовлення'!$F$6:$F$245,"completed")</x:f>
        <x:v>73</x:v>
      </x:c>
      <x:c r="C17" s="14" t="n">
        <x:f>SUMIFS('Замовлення'!$P$6:$P$245,'Замовлення'!$G$6:$G$245,$A17)</x:f>
        <x:v>218346</x:v>
      </x:c>
      <x:c r="D17" s="14" t="n">
        <x:f>SUMIFS('Замовлення'!$R$6:$R$245,'Замовлення'!$G$6:$G$245,$A17)</x:f>
        <x:v>98986</x:v>
      </x:c>
      <x:c r="E17" s="14" t="n">
        <x:f>SUMIFS('Реклама'!$D$6:$D$65,'Реклама'!$C$6:$C$65,$A17)</x:f>
        <x:v>22755</x:v>
      </x:c>
      <x:c r="F17" s="14" t="n">
        <x:f>D17-E17</x:f>
        <x:v>76231</x:v>
      </x:c>
      <x:c r="G17" s="2"/>
      <x:c r="H17" s="2"/>
      <x:c r="I17" s="2"/>
      <x:c r="J17" s="2"/>
      <x:c r="K17" s="2"/>
    </x:row>
    <x:row r="18" ht="23" customHeight="1">
      <x:c r="A18" s="2" t="str">
        <x:v>Meta Ads</x:v>
      </x:c>
      <x:c r="B18" s="2" t="n">
        <x:f>COUNTIFS('Замовлення'!$G$6:$G$245,$A18,'Замовлення'!$F$6:$F$245,"completed")</x:f>
        <x:v>81</x:v>
      </x:c>
      <x:c r="C18" s="14" t="n">
        <x:f>SUMIFS('Замовлення'!$P$6:$P$245,'Замовлення'!$G$6:$G$245,$A18)</x:f>
        <x:v>231454</x:v>
      </x:c>
      <x:c r="D18" s="14" t="n">
        <x:f>SUMIFS('Замовлення'!$R$6:$R$245,'Замовлення'!$G$6:$G$245,$A18)</x:f>
        <x:v>104984</x:v>
      </x:c>
      <x:c r="E18" s="14" t="n">
        <x:f>SUMIFS('Реклама'!$D$6:$D$65,'Реклама'!$C$6:$C$65,$A18)</x:f>
        <x:v>19155</x:v>
      </x:c>
      <x:c r="F18" s="14" t="n">
        <x:f>D18-E18</x:f>
        <x:v>85829</x:v>
      </x:c>
      <x:c r="G18" s="2"/>
      <x:c r="H18" s="2"/>
      <x:c r="I18" s="2"/>
      <x:c r="J18" s="2"/>
      <x:c r="K18" s="2"/>
    </x:row>
    <x:row r="19" ht="23" customHeight="1">
      <x:c r="A19" s="2" t="str">
        <x:v>Organic</x:v>
      </x:c>
      <x:c r="B19" s="2" t="n">
        <x:f>COUNTIFS('Замовлення'!$G$6:$G$245,$A19,'Замовлення'!$F$6:$F$245,"completed")</x:f>
        <x:v>72</x:v>
      </x:c>
      <x:c r="C19" s="14" t="n">
        <x:f>SUMIFS('Замовлення'!$P$6:$P$245,'Замовлення'!$G$6:$G$245,$A19)</x:f>
        <x:v>218528</x:v>
      </x:c>
      <x:c r="D19" s="14" t="n">
        <x:f>SUMIFS('Замовлення'!$R$6:$R$245,'Замовлення'!$G$6:$G$245,$A19)</x:f>
        <x:v>99228</x:v>
      </x:c>
      <x:c r="E19" s="14" t="n">
        <x:f>SUMIFS('Реклама'!$D$6:$D$65,'Реклама'!$C$6:$C$65,$A19)</x:f>
        <x:v>0</x:v>
      </x:c>
      <x:c r="F19" s="14" t="n">
        <x:f>D19-E19</x:f>
        <x:v>99228</x:v>
      </x:c>
      <x:c r="G19" s="2"/>
      <x:c r="H19" s="2"/>
      <x:c r="I19" s="2"/>
      <x:c r="J19" s="2"/>
      <x:c r="K19" s="2"/>
    </x:row>
    <x:row r="20" ht="23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</x:row>
    <x:row r="21" ht="23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</x:row>
    <x:row r="22" ht="23" customHeight="1">
      <x:c r="A22" s="26" t="str">
        <x:v>Правила розрахунку</x:v>
      </x:c>
      <x:c r="B22" s="2"/>
      <x:c r="C22" s="2"/>
      <x:c r="D22" s="2"/>
      <x:c r="E22" s="2"/>
      <x:c r="F22" s="2"/>
      <x:c r="G22" s="2"/>
      <x:c r="H22" s="2"/>
      <x:c r="I22" s="2"/>
      <x:c r="J22" s="2"/>
      <x:c r="K22" s="2"/>
    </x:row>
    <x:row r="23" ht="23" customHeight="1">
      <x:c r="A23" s="27" t="str">
        <x:v>Виторг включає виконані замовлення мінус прийняті повернення.</x:v>
      </x:c>
      <x:c r="B23" s="2"/>
      <x:c r="C23" s="2"/>
      <x:c r="D23" s="2"/>
      <x:c r="E23" s="2"/>
      <x:c r="F23" s="2"/>
      <x:c r="G23" s="2"/>
      <x:c r="H23" s="2"/>
      <x:c r="I23" s="2"/>
      <x:c r="J23" s="2"/>
      <x:c r="K23" s="2"/>
    </x:row>
    <x:row r="24" ht="23" customHeight="1">
      <x:c r="A24" s="27" t="str">
        <x:v>Повернені товари повністю відновлюють залишок за первинною собівартістю.</x:v>
      </x:c>
      <x:c r="B24" s="2"/>
      <x:c r="C24" s="2"/>
      <x:c r="D24" s="2"/>
      <x:c r="E24" s="2"/>
      <x:c r="F24" s="2"/>
      <x:c r="G24" s="2"/>
      <x:c r="H24" s="2"/>
      <x:c r="I24" s="2"/>
      <x:c r="J24" s="2"/>
      <x:c r="K24" s="2"/>
    </x:row>
    <x:row r="25" ht="23" customHeight="1">
      <x:c r="A25" s="27" t="str">
        <x:v>Після реклами — валовий прибуток мінус реклама. Інші витрати не включено.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</x:row>
    <x:row r="26" ht="23" customHeight="1">
      <x:c r="A26" s="27" t="str">
        <x:v>Замовлення і повернення обмежені вереснем 2026; це когорта одного місяця.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</x:row>
    <x:row r="27" ht="23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</x:row>
    <x:row r="28" ht="23" customHeight="1">
      <x:c r="A28" s="27" t="str">
        <x:v>Оновлення: запустіть pipeline.py для CSV і HTML. Цей XLSX — перевірений знімок запуску.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23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</x:row>
    <x:row r="30" ht="23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  <x:row r="31" ht="23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3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</x:row>
    <x:row r="33" ht="23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</x:row>
    <x:row r="34" ht="23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</x:row>
    <x:row r="35" ht="23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</x:row>
    <x:row r="36" ht="23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23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3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3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2" hidden="0" customWidth="1"/>
    <x:col min="4" max="4" width="24" hidden="0" customWidth="1"/>
    <x:col min="5" max="5" width="18" hidden="0" customWidth="1"/>
    <x:col min="6" max="6" width="16" hidden="0" customWidth="1"/>
    <x:col min="7" max="7" width="17" hidden="0" customWidth="1"/>
    <x:col min="8" max="8" width="12" hidden="0" customWidth="1"/>
    <x:col min="9" max="9" width="15" hidden="0" customWidth="1"/>
    <x:col min="10" max="10" width="12" hidden="0" customWidth="1"/>
    <x:col min="11" max="11" width="15" hidden="0" customWidth="1"/>
    <x:col min="12" max="12" width="18" hidden="0" customWidth="1"/>
    <x:col min="13" max="13" width="19" hidden="0" customWidth="1"/>
    <x:col min="14" max="14" width="18" hidden="0" customWidth="1"/>
    <x:col min="15" max="15" width="18" hidden="0" customWidth="1"/>
    <x:col min="16" max="16" width="18" hidden="0" customWidth="1"/>
    <x:col min="17" max="17" width="20" hidden="0" customWidth="1"/>
    <x:col min="18" max="18" width="22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23" customHeight="1">
      <x:c r="A2" s="3" t="str">
        <x:v>Очищені замовлення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23" customHeight="1">
      <x:c r="A3" s="4" t="str">
        <x:v>Джерело: синтетичний orders.csv + products.csv + returns.csv. Один рядок = одне замовлення одного товару.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</x:row>
    <x:row r="4" ht="23" customHeight="1">
      <x:c r="A4" s="5"/>
      <x:c r="B4" s="5"/>
      <x:c r="C4" s="5"/>
      <x:c r="D4" s="5"/>
      <x:c r="E4" s="5"/>
      <x:c r="F4" s="5"/>
      <x:c r="G4" s="5"/>
      <x:c r="H4" s="5"/>
      <x:c r="I4" s="5"/>
      <x:c r="J4" s="5"/>
      <x:c r="K4" s="5"/>
      <x:c r="L4" s="5"/>
      <x:c r="M4" s="5"/>
      <x:c r="N4" s="5"/>
      <x:c r="O4" s="5"/>
      <x:c r="P4" s="5"/>
      <x:c r="Q4" s="5"/>
      <x:c r="R4" s="5"/>
    </x:row>
    <x:row r="5" ht="38" customHeight="1">
      <x:c r="A5" s="9" t="str">
        <x:v>ID</x:v>
      </x:c>
      <x:c r="B5" s="9" t="str">
        <x:v>Дата</x:v>
      </x:c>
      <x:c r="C5" s="9" t="str">
        <x:v>Товар ID</x:v>
      </x:c>
      <x:c r="D5" s="9" t="str">
        <x:v>Назва товару</x:v>
      </x:c>
      <x:c r="E5" s="9" t="str">
        <x:v>Категорія</x:v>
      </x:c>
      <x:c r="F5" s="9" t="str">
        <x:v>Статус</x:v>
      </x:c>
      <x:c r="G5" s="9" t="str">
        <x:v>Канал</x:v>
      </x:c>
      <x:c r="H5" s="9" t="str">
        <x:v>Кількість</x:v>
      </x:c>
      <x:c r="I5" s="9" t="str">
        <x:v>Ціна, грн</x:v>
      </x:c>
      <x:c r="J5" s="9" t="str">
        <x:v>Знижка</x:v>
      </x:c>
      <x:c r="K5" s="9" t="str">
        <x:v>Повернено, шт.</x:v>
      </x:c>
      <x:c r="L5" s="9" t="str">
        <x:v>Собівартість/шт.</x:v>
      </x:c>
      <x:c r="M5" s="9" t="str">
        <x:v>Ціна зі знижкою</x:v>
      </x:c>
      <x:c r="N5" s="9" t="str">
        <x:v>Продажі, грн</x:v>
      </x:c>
      <x:c r="O5" s="9" t="str">
        <x:v>Повернення, грн</x:v>
      </x:c>
      <x:c r="P5" s="9" t="str">
        <x:v>Виторг, грн</x:v>
      </x:c>
      <x:c r="Q5" s="9" t="str">
        <x:v>Собівартість, грн</x:v>
      </x:c>
      <x:c r="R5" s="9" t="str">
        <x:v>Валовий прибуток</x:v>
      </x:c>
    </x:row>
    <x:row r="6" ht="23" customHeight="1">
      <x:c r="A6" s="10" t="str">
        <x:v>O0001</x:v>
      </x:c>
      <x:c r="B6" s="11" t="n">
        <x:v>46266</x:v>
      </x:c>
      <x:c r="C6" s="10" t="str">
        <x:v>P001</x:v>
      </x:c>
      <x:c r="D6" s="10" t="str">
        <x:v>Лампа настільна</x:v>
      </x:c>
      <x:c r="E6" s="10" t="str">
        <x:v>Освітлення</x:v>
      </x:c>
      <x:c r="F6" s="10" t="str">
        <x:v>completed</x:v>
      </x:c>
      <x:c r="G6" s="10" t="str">
        <x:v>Meta Ads</x:v>
      </x:c>
      <x:c r="H6" s="10" t="n">
        <x:v>2</x:v>
      </x:c>
      <x:c r="I6" s="13" t="n">
        <x:v>890</x:v>
      </x:c>
      <x:c r="J6" s="15" t="n">
        <x:v>0</x:v>
      </x:c>
      <x:c r="K6" s="17" t="n">
        <x:v>0</x:v>
      </x:c>
      <x:c r="L6" s="13" t="n">
        <x:v>480</x:v>
      </x:c>
      <x:c r="M6" s="13" t="n">
        <x:f>ROUND(I6*(1-J6),2)</x:f>
        <x:v>890</x:v>
      </x:c>
      <x:c r="N6" s="13" t="n">
        <x:f>IF(F6="completed",H6*M6,0)</x:f>
        <x:v>1780</x:v>
      </x:c>
      <x:c r="O6" s="13" t="n">
        <x:f>K6*M6</x:f>
        <x:v>0</x:v>
      </x:c>
      <x:c r="P6" s="13" t="n">
        <x:f>N6-O6</x:f>
        <x:v>1780</x:v>
      </x:c>
      <x:c r="Q6" s="13" t="n">
        <x:f>IF(F6="completed",(H6-K6)*L6,0)</x:f>
        <x:v>960</x:v>
      </x:c>
      <x:c r="R6" s="13" t="n">
        <x:f>P6-Q6</x:f>
        <x:v>820</x:v>
      </x:c>
    </x:row>
    <x:row r="7" ht="23" customHeight="1">
      <x:c r="A7" s="2" t="str">
        <x:v>O0002</x:v>
      </x:c>
      <x:c r="B7" s="12" t="n">
        <x:v>46267</x:v>
      </x:c>
      <x:c r="C7" s="2" t="str">
        <x:v>P002</x:v>
      </x:c>
      <x:c r="D7" s="2" t="str">
        <x:v>Органайзер</x:v>
      </x:c>
      <x:c r="E7" s="2" t="str">
        <x:v>Аксесуари</x:v>
      </x:c>
      <x:c r="F7" s="2" t="str">
        <x:v>completed</x:v>
      </x:c>
      <x:c r="G7" s="2" t="str">
        <x:v>Meta Ads</x:v>
      </x:c>
      <x:c r="H7" s="2" t="n">
        <x:v>3</x:v>
      </x:c>
      <x:c r="I7" s="14" t="n">
        <x:v>390</x:v>
      </x:c>
      <x:c r="J7" s="16" t="n">
        <x:v>0</x:v>
      </x:c>
      <x:c r="K7" s="18" t="n">
        <x:v>0</x:v>
      </x:c>
      <x:c r="L7" s="14" t="n">
        <x:v>190</x:v>
      </x:c>
      <x:c r="M7" s="13" t="n">
        <x:f>ROUND(I7*(1-J7),2)</x:f>
        <x:v>390</x:v>
      </x:c>
      <x:c r="N7" s="13" t="n">
        <x:f>IF(F7="completed",H7*M7,0)</x:f>
        <x:v>1170</x:v>
      </x:c>
      <x:c r="O7" s="13" t="n">
        <x:f>K7*M7</x:f>
        <x:v>0</x:v>
      </x:c>
      <x:c r="P7" s="13" t="n">
        <x:f>N7-O7</x:f>
        <x:v>1170</x:v>
      </x:c>
      <x:c r="Q7" s="13" t="n">
        <x:f>IF(F7="completed",(H7-K7)*L7,0)</x:f>
        <x:v>570</x:v>
      </x:c>
      <x:c r="R7" s="13" t="n">
        <x:f>P7-Q7</x:f>
        <x:v>600</x:v>
      </x:c>
    </x:row>
    <x:row r="8" ht="23" customHeight="1">
      <x:c r="A8" s="10" t="str">
        <x:v>O0003</x:v>
      </x:c>
      <x:c r="B8" s="11" t="n">
        <x:v>46268</x:v>
      </x:c>
      <x:c r="C8" s="10" t="str">
        <x:v>P003</x:v>
      </x:c>
      <x:c r="D8" s="10" t="str">
        <x:v>Килимок</x:v>
      </x:c>
      <x:c r="E8" s="10" t="str">
        <x:v>Аксесуари</x:v>
      </x:c>
      <x:c r="F8" s="10" t="str">
        <x:v>completed</x:v>
      </x:c>
      <x:c r="G8" s="10" t="str">
        <x:v>Meta Ads</x:v>
      </x:c>
      <x:c r="H8" s="10" t="n">
        <x:v>1</x:v>
      </x:c>
      <x:c r="I8" s="13" t="n">
        <x:v>490</x:v>
      </x:c>
      <x:c r="J8" s="15" t="n">
        <x:v>0</x:v>
      </x:c>
      <x:c r="K8" s="17" t="n">
        <x:v>1</x:v>
      </x:c>
      <x:c r="L8" s="13" t="n">
        <x:v>240</x:v>
      </x:c>
      <x:c r="M8" s="13" t="n">
        <x:f>ROUND(I8*(1-J8),2)</x:f>
        <x:v>490</x:v>
      </x:c>
      <x:c r="N8" s="13" t="n">
        <x:f>IF(F8="completed",H8*M8,0)</x:f>
        <x:v>490</x:v>
      </x:c>
      <x:c r="O8" s="13" t="n">
        <x:f>K8*M8</x:f>
        <x:v>490</x:v>
      </x:c>
      <x:c r="P8" s="13" t="n">
        <x:f>N8-O8</x:f>
        <x:v>0</x:v>
      </x:c>
      <x:c r="Q8" s="13" t="n">
        <x:f>IF(F8="completed",(H8-K8)*L8,0)</x:f>
        <x:v>0</x:v>
      </x:c>
      <x:c r="R8" s="13" t="n">
        <x:f>P8-Q8</x:f>
        <x:v>0</x:v>
      </x:c>
    </x:row>
    <x:row r="9" ht="23" customHeight="1">
      <x:c r="A9" s="2" t="str">
        <x:v>O0004</x:v>
      </x:c>
      <x:c r="B9" s="12" t="n">
        <x:v>46269</x:v>
      </x:c>
      <x:c r="C9" s="2" t="str">
        <x:v>P004</x:v>
      </x:c>
      <x:c r="D9" s="2" t="str">
        <x:v>Крісло</x:v>
      </x:c>
      <x:c r="E9" s="2" t="str">
        <x:v>Меблі</x:v>
      </x:c>
      <x:c r="F9" s="2" t="str">
        <x:v>completed</x:v>
      </x:c>
      <x:c r="G9" s="2" t="str">
        <x:v>Meta Ads</x:v>
      </x:c>
      <x:c r="H9" s="2" t="n">
        <x:v>2</x:v>
      </x:c>
      <x:c r="I9" s="14" t="n">
        <x:v>4290</x:v>
      </x:c>
      <x:c r="J9" s="16" t="n">
        <x:v>0</x:v>
      </x:c>
      <x:c r="K9" s="18" t="n">
        <x:v>0</x:v>
      </x:c>
      <x:c r="L9" s="14" t="n">
        <x:v>2400</x:v>
      </x:c>
      <x:c r="M9" s="13" t="n">
        <x:f>ROUND(I9*(1-J9),2)</x:f>
        <x:v>4290</x:v>
      </x:c>
      <x:c r="N9" s="13" t="n">
        <x:f>IF(F9="completed",H9*M9,0)</x:f>
        <x:v>8580</x:v>
      </x:c>
      <x:c r="O9" s="13" t="n">
        <x:f>K9*M9</x:f>
        <x:v>0</x:v>
      </x:c>
      <x:c r="P9" s="13" t="n">
        <x:f>N9-O9</x:f>
        <x:v>8580</x:v>
      </x:c>
      <x:c r="Q9" s="13" t="n">
        <x:f>IF(F9="completed",(H9-K9)*L9,0)</x:f>
        <x:v>4800</x:v>
      </x:c>
      <x:c r="R9" s="13" t="n">
        <x:f>P9-Q9</x:f>
        <x:v>3780</x:v>
      </x:c>
    </x:row>
    <x:row r="10" ht="23" customHeight="1">
      <x:c r="A10" s="10" t="str">
        <x:v>O0005</x:v>
      </x:c>
      <x:c r="B10" s="11" t="n">
        <x:v>46270</x:v>
      </x:c>
      <x:c r="C10" s="10" t="str">
        <x:v>P005</x:v>
      </x:c>
      <x:c r="D10" s="10" t="str">
        <x:v>Полиця</x:v>
      </x:c>
      <x:c r="E10" s="10" t="str">
        <x:v>Меблі</x:v>
      </x:c>
      <x:c r="F10" s="10" t="str">
        <x:v>completed</x:v>
      </x:c>
      <x:c r="G10" s="10" t="str">
        <x:v>Meta Ads</x:v>
      </x:c>
      <x:c r="H10" s="10" t="n">
        <x:v>3</x:v>
      </x:c>
      <x:c r="I10" s="13" t="n">
        <x:v>1490</x:v>
      </x:c>
      <x:c r="J10" s="15" t="n">
        <x:v>0.1</x:v>
      </x:c>
      <x:c r="K10" s="17" t="n">
        <x:v>0</x:v>
      </x:c>
      <x:c r="L10" s="13" t="n">
        <x:v>760</x:v>
      </x:c>
      <x:c r="M10" s="13" t="n">
        <x:f>ROUND(I10*(1-J10),2)</x:f>
        <x:v>1341</x:v>
      </x:c>
      <x:c r="N10" s="13" t="n">
        <x:f>IF(F10="completed",H10*M10,0)</x:f>
        <x:v>4023</x:v>
      </x:c>
      <x:c r="O10" s="13" t="n">
        <x:f>K10*M10</x:f>
        <x:v>0</x:v>
      </x:c>
      <x:c r="P10" s="13" t="n">
        <x:f>N10-O10</x:f>
        <x:v>4023</x:v>
      </x:c>
      <x:c r="Q10" s="13" t="n">
        <x:f>IF(F10="completed",(H10-K10)*L10,0)</x:f>
        <x:v>2280</x:v>
      </x:c>
      <x:c r="R10" s="13" t="n">
        <x:f>P10-Q10</x:f>
        <x:v>1743</x:v>
      </x:c>
    </x:row>
    <x:row r="11" ht="23" customHeight="1">
      <x:c r="A11" s="2" t="str">
        <x:v>O0006</x:v>
      </x:c>
      <x:c r="B11" s="12" t="n">
        <x:v>46271</x:v>
      </x:c>
      <x:c r="C11" s="2" t="str">
        <x:v>P006</x:v>
      </x:c>
      <x:c r="D11" s="2" t="str">
        <x:v>Торшер</x:v>
      </x:c>
      <x:c r="E11" s="2" t="str">
        <x:v>Освітлення</x:v>
      </x:c>
      <x:c r="F11" s="2" t="str">
        <x:v>completed</x:v>
      </x:c>
      <x:c r="G11" s="2" t="str">
        <x:v>Google Ads</x:v>
      </x:c>
      <x:c r="H11" s="2" t="n">
        <x:v>1</x:v>
      </x:c>
      <x:c r="I11" s="14" t="n">
        <x:v>2490</x:v>
      </x:c>
      <x:c r="J11" s="16" t="n">
        <x:v>0</x:v>
      </x:c>
      <x:c r="K11" s="18" t="n">
        <x:v>0</x:v>
      </x:c>
      <x:c r="L11" s="14" t="n">
        <x:v>1300</x:v>
      </x:c>
      <x:c r="M11" s="13" t="n">
        <x:f>ROUND(I11*(1-J11),2)</x:f>
        <x:v>2490</x:v>
      </x:c>
      <x:c r="N11" s="13" t="n">
        <x:f>IF(F11="completed",H11*M11,0)</x:f>
        <x:v>2490</x:v>
      </x:c>
      <x:c r="O11" s="13" t="n">
        <x:f>K11*M11</x:f>
        <x:v>0</x:v>
      </x:c>
      <x:c r="P11" s="13" t="n">
        <x:f>N11-O11</x:f>
        <x:v>2490</x:v>
      </x:c>
      <x:c r="Q11" s="13" t="n">
        <x:f>IF(F11="completed",(H11-K11)*L11,0)</x:f>
        <x:v>1300</x:v>
      </x:c>
      <x:c r="R11" s="13" t="n">
        <x:f>P11-Q11</x:f>
        <x:v>1190</x:v>
      </x:c>
    </x:row>
    <x:row r="12" ht="23" customHeight="1">
      <x:c r="A12" s="10" t="str">
        <x:v>O0007</x:v>
      </x:c>
      <x:c r="B12" s="11" t="n">
        <x:v>46272</x:v>
      </x:c>
      <x:c r="C12" s="10" t="str">
        <x:v>P001</x:v>
      </x:c>
      <x:c r="D12" s="10" t="str">
        <x:v>Лампа настільна</x:v>
      </x:c>
      <x:c r="E12" s="10" t="str">
        <x:v>Освітлення</x:v>
      </x:c>
      <x:c r="F12" s="10" t="str">
        <x:v>completed</x:v>
      </x:c>
      <x:c r="G12" s="10" t="str">
        <x:v>Google Ads</x:v>
      </x:c>
      <x:c r="H12" s="10" t="n">
        <x:v>2</x:v>
      </x:c>
      <x:c r="I12" s="13" t="n">
        <x:v>890</x:v>
      </x:c>
      <x:c r="J12" s="15" t="n">
        <x:v>0</x:v>
      </x:c>
      <x:c r="K12" s="17" t="n">
        <x:v>0</x:v>
      </x:c>
      <x:c r="L12" s="13" t="n">
        <x:v>480</x:v>
      </x:c>
      <x:c r="M12" s="13" t="n">
        <x:f>ROUND(I12*(1-J12),2)</x:f>
        <x:v>890</x:v>
      </x:c>
      <x:c r="N12" s="13" t="n">
        <x:f>IF(F12="completed",H12*M12,0)</x:f>
        <x:v>1780</x:v>
      </x:c>
      <x:c r="O12" s="13" t="n">
        <x:f>K12*M12</x:f>
        <x:v>0</x:v>
      </x:c>
      <x:c r="P12" s="13" t="n">
        <x:f>N12-O12</x:f>
        <x:v>1780</x:v>
      </x:c>
      <x:c r="Q12" s="13" t="n">
        <x:f>IF(F12="completed",(H12-K12)*L12,0)</x:f>
        <x:v>960</x:v>
      </x:c>
      <x:c r="R12" s="13" t="n">
        <x:f>P12-Q12</x:f>
        <x:v>820</x:v>
      </x:c>
    </x:row>
    <x:row r="13" ht="23" customHeight="1">
      <x:c r="A13" s="2" t="str">
        <x:v>O0008</x:v>
      </x:c>
      <x:c r="B13" s="12" t="n">
        <x:v>46273</x:v>
      </x:c>
      <x:c r="C13" s="2" t="str">
        <x:v>P002</x:v>
      </x:c>
      <x:c r="D13" s="2" t="str">
        <x:v>Органайзер</x:v>
      </x:c>
      <x:c r="E13" s="2" t="str">
        <x:v>Аксесуари</x:v>
      </x:c>
      <x:c r="F13" s="2" t="str">
        <x:v>completed</x:v>
      </x:c>
      <x:c r="G13" s="2" t="str">
        <x:v>Google Ads</x:v>
      </x:c>
      <x:c r="H13" s="2" t="n">
        <x:v>3</x:v>
      </x:c>
      <x:c r="I13" s="14" t="n">
        <x:v>390</x:v>
      </x:c>
      <x:c r="J13" s="16" t="n">
        <x:v>0</x:v>
      </x:c>
      <x:c r="K13" s="18" t="n">
        <x:v>1</x:v>
      </x:c>
      <x:c r="L13" s="14" t="n">
        <x:v>190</x:v>
      </x:c>
      <x:c r="M13" s="13" t="n">
        <x:f>ROUND(I13*(1-J13),2)</x:f>
        <x:v>390</x:v>
      </x:c>
      <x:c r="N13" s="13" t="n">
        <x:f>IF(F13="completed",H13*M13,0)</x:f>
        <x:v>1170</x:v>
      </x:c>
      <x:c r="O13" s="13" t="n">
        <x:f>K13*M13</x:f>
        <x:v>390</x:v>
      </x:c>
      <x:c r="P13" s="13" t="n">
        <x:f>N13-O13</x:f>
        <x:v>780</x:v>
      </x:c>
      <x:c r="Q13" s="13" t="n">
        <x:f>IF(F13="completed",(H13-K13)*L13,0)</x:f>
        <x:v>380</x:v>
      </x:c>
      <x:c r="R13" s="13" t="n">
        <x:f>P13-Q13</x:f>
        <x:v>400</x:v>
      </x:c>
    </x:row>
    <x:row r="14" ht="23" customHeight="1">
      <x:c r="A14" s="10" t="str">
        <x:v>O0009</x:v>
      </x:c>
      <x:c r="B14" s="11" t="n">
        <x:v>46274</x:v>
      </x:c>
      <x:c r="C14" s="10" t="str">
        <x:v>P003</x:v>
      </x:c>
      <x:c r="D14" s="10" t="str">
        <x:v>Килимок</x:v>
      </x:c>
      <x:c r="E14" s="10" t="str">
        <x:v>Аксесуари</x:v>
      </x:c>
      <x:c r="F14" s="10" t="str">
        <x:v>completed</x:v>
      </x:c>
      <x:c r="G14" s="10" t="str">
        <x:v>Google Ads</x:v>
      </x:c>
      <x:c r="H14" s="10" t="n">
        <x:v>1</x:v>
      </x:c>
      <x:c r="I14" s="13" t="n">
        <x:v>490</x:v>
      </x:c>
      <x:c r="J14" s="15" t="n">
        <x:v>0</x:v>
      </x:c>
      <x:c r="K14" s="17" t="n">
        <x:v>0</x:v>
      </x:c>
      <x:c r="L14" s="13" t="n">
        <x:v>240</x:v>
      </x:c>
      <x:c r="M14" s="13" t="n">
        <x:f>ROUND(I14*(1-J14),2)</x:f>
        <x:v>490</x:v>
      </x:c>
      <x:c r="N14" s="13" t="n">
        <x:f>IF(F14="completed",H14*M14,0)</x:f>
        <x:v>490</x:v>
      </x:c>
      <x:c r="O14" s="13" t="n">
        <x:f>K14*M14</x:f>
        <x:v>0</x:v>
      </x:c>
      <x:c r="P14" s="13" t="n">
        <x:f>N14-O14</x:f>
        <x:v>490</x:v>
      </x:c>
      <x:c r="Q14" s="13" t="n">
        <x:f>IF(F14="completed",(H14-K14)*L14,0)</x:f>
        <x:v>240</x:v>
      </x:c>
      <x:c r="R14" s="13" t="n">
        <x:f>P14-Q14</x:f>
        <x:v>250</x:v>
      </x:c>
    </x:row>
    <x:row r="15" ht="23" customHeight="1">
      <x:c r="A15" s="2" t="str">
        <x:v>O0010</x:v>
      </x:c>
      <x:c r="B15" s="12" t="n">
        <x:v>46275</x:v>
      </x:c>
      <x:c r="C15" s="2" t="str">
        <x:v>P004</x:v>
      </x:c>
      <x:c r="D15" s="2" t="str">
        <x:v>Крісло</x:v>
      </x:c>
      <x:c r="E15" s="2" t="str">
        <x:v>Меблі</x:v>
      </x:c>
      <x:c r="F15" s="2" t="str">
        <x:v>completed</x:v>
      </x:c>
      <x:c r="G15" s="2" t="str">
        <x:v>Google Ads</x:v>
      </x:c>
      <x:c r="H15" s="2" t="n">
        <x:v>2</x:v>
      </x:c>
      <x:c r="I15" s="14" t="n">
        <x:v>4290</x:v>
      </x:c>
      <x:c r="J15" s="16" t="n">
        <x:v>0.1</x:v>
      </x:c>
      <x:c r="K15" s="18" t="n">
        <x:v>0</x:v>
      </x:c>
      <x:c r="L15" s="14" t="n">
        <x:v>2400</x:v>
      </x:c>
      <x:c r="M15" s="13" t="n">
        <x:f>ROUND(I15*(1-J15),2)</x:f>
        <x:v>3861</x:v>
      </x:c>
      <x:c r="N15" s="13" t="n">
        <x:f>IF(F15="completed",H15*M15,0)</x:f>
        <x:v>7722</x:v>
      </x:c>
      <x:c r="O15" s="13" t="n">
        <x:f>K15*M15</x:f>
        <x:v>0</x:v>
      </x:c>
      <x:c r="P15" s="13" t="n">
        <x:f>N15-O15</x:f>
        <x:v>7722</x:v>
      </x:c>
      <x:c r="Q15" s="13" t="n">
        <x:f>IF(F15="completed",(H15-K15)*L15,0)</x:f>
        <x:v>4800</x:v>
      </x:c>
      <x:c r="R15" s="13" t="n">
        <x:f>P15-Q15</x:f>
        <x:v>2922</x:v>
      </x:c>
    </x:row>
    <x:row r="16" ht="23" customHeight="1">
      <x:c r="A16" s="10" t="str">
        <x:v>O0011</x:v>
      </x:c>
      <x:c r="B16" s="11" t="n">
        <x:v>46276</x:v>
      </x:c>
      <x:c r="C16" s="10" t="str">
        <x:v>P005</x:v>
      </x:c>
      <x:c r="D16" s="10" t="str">
        <x:v>Полиця</x:v>
      </x:c>
      <x:c r="E16" s="10" t="str">
        <x:v>Меблі</x:v>
      </x:c>
      <x:c r="F16" s="10" t="str">
        <x:v>completed</x:v>
      </x:c>
      <x:c r="G16" s="10" t="str">
        <x:v>Google Ads</x:v>
      </x:c>
      <x:c r="H16" s="10" t="n">
        <x:v>3</x:v>
      </x:c>
      <x:c r="I16" s="13" t="n">
        <x:v>1490</x:v>
      </x:c>
      <x:c r="J16" s="15" t="n">
        <x:v>0</x:v>
      </x:c>
      <x:c r="K16" s="17" t="n">
        <x:v>0</x:v>
      </x:c>
      <x:c r="L16" s="13" t="n">
        <x:v>760</x:v>
      </x:c>
      <x:c r="M16" s="13" t="n">
        <x:f>ROUND(I16*(1-J16),2)</x:f>
        <x:v>1490</x:v>
      </x:c>
      <x:c r="N16" s="13" t="n">
        <x:f>IF(F16="completed",H16*M16,0)</x:f>
        <x:v>4470</x:v>
      </x:c>
      <x:c r="O16" s="13" t="n">
        <x:f>K16*M16</x:f>
        <x:v>0</x:v>
      </x:c>
      <x:c r="P16" s="13" t="n">
        <x:f>N16-O16</x:f>
        <x:v>4470</x:v>
      </x:c>
      <x:c r="Q16" s="13" t="n">
        <x:f>IF(F16="completed",(H16-K16)*L16,0)</x:f>
        <x:v>2280</x:v>
      </x:c>
      <x:c r="R16" s="13" t="n">
        <x:f>P16-Q16</x:f>
        <x:v>2190</x:v>
      </x:c>
    </x:row>
    <x:row r="17" ht="23" customHeight="1">
      <x:c r="A17" s="2" t="str">
        <x:v>O0012</x:v>
      </x:c>
      <x:c r="B17" s="12" t="n">
        <x:v>46277</x:v>
      </x:c>
      <x:c r="C17" s="2" t="str">
        <x:v>P006</x:v>
      </x:c>
      <x:c r="D17" s="2" t="str">
        <x:v>Торшер</x:v>
      </x:c>
      <x:c r="E17" s="2" t="str">
        <x:v>Освітлення</x:v>
      </x:c>
      <x:c r="F17" s="2" t="str">
        <x:v>completed</x:v>
      </x:c>
      <x:c r="G17" s="2" t="str">
        <x:v>Organic</x:v>
      </x:c>
      <x:c r="H17" s="2" t="n">
        <x:v>1</x:v>
      </x:c>
      <x:c r="I17" s="14" t="n">
        <x:v>2490</x:v>
      </x:c>
      <x:c r="J17" s="16" t="n">
        <x:v>0</x:v>
      </x:c>
      <x:c r="K17" s="18" t="n">
        <x:v>0</x:v>
      </x:c>
      <x:c r="L17" s="14" t="n">
        <x:v>1300</x:v>
      </x:c>
      <x:c r="M17" s="13" t="n">
        <x:f>ROUND(I17*(1-J17),2)</x:f>
        <x:v>2490</x:v>
      </x:c>
      <x:c r="N17" s="13" t="n">
        <x:f>IF(F17="completed",H17*M17,0)</x:f>
        <x:v>2490</x:v>
      </x:c>
      <x:c r="O17" s="13" t="n">
        <x:f>K17*M17</x:f>
        <x:v>0</x:v>
      </x:c>
      <x:c r="P17" s="13" t="n">
        <x:f>N17-O17</x:f>
        <x:v>2490</x:v>
      </x:c>
      <x:c r="Q17" s="13" t="n">
        <x:f>IF(F17="completed",(H17-K17)*L17,0)</x:f>
        <x:v>1300</x:v>
      </x:c>
      <x:c r="R17" s="13" t="n">
        <x:f>P17-Q17</x:f>
        <x:v>1190</x:v>
      </x:c>
    </x:row>
    <x:row r="18" ht="23" customHeight="1">
      <x:c r="A18" s="10" t="str">
        <x:v>O0013</x:v>
      </x:c>
      <x:c r="B18" s="11" t="n">
        <x:v>46278</x:v>
      </x:c>
      <x:c r="C18" s="10" t="str">
        <x:v>P001</x:v>
      </x:c>
      <x:c r="D18" s="10" t="str">
        <x:v>Лампа настільна</x:v>
      </x:c>
      <x:c r="E18" s="10" t="str">
        <x:v>Освітлення</x:v>
      </x:c>
      <x:c r="F18" s="10" t="str">
        <x:v>completed</x:v>
      </x:c>
      <x:c r="G18" s="10" t="str">
        <x:v>Organic</x:v>
      </x:c>
      <x:c r="H18" s="10" t="n">
        <x:v>2</x:v>
      </x:c>
      <x:c r="I18" s="13" t="n">
        <x:v>890</x:v>
      </x:c>
      <x:c r="J18" s="15" t="n">
        <x:v>0</x:v>
      </x:c>
      <x:c r="K18" s="17" t="n">
        <x:v>0</x:v>
      </x:c>
      <x:c r="L18" s="13" t="n">
        <x:v>480</x:v>
      </x:c>
      <x:c r="M18" s="13" t="n">
        <x:f>ROUND(I18*(1-J18),2)</x:f>
        <x:v>890</x:v>
      </x:c>
      <x:c r="N18" s="13" t="n">
        <x:f>IF(F18="completed",H18*M18,0)</x:f>
        <x:v>1780</x:v>
      </x:c>
      <x:c r="O18" s="13" t="n">
        <x:f>K18*M18</x:f>
        <x:v>0</x:v>
      </x:c>
      <x:c r="P18" s="13" t="n">
        <x:f>N18-O18</x:f>
        <x:v>1780</x:v>
      </x:c>
      <x:c r="Q18" s="13" t="n">
        <x:f>IF(F18="completed",(H18-K18)*L18,0)</x:f>
        <x:v>960</x:v>
      </x:c>
      <x:c r="R18" s="13" t="n">
        <x:f>P18-Q18</x:f>
        <x:v>820</x:v>
      </x:c>
    </x:row>
    <x:row r="19" ht="23" customHeight="1">
      <x:c r="A19" s="2" t="str">
        <x:v>O0014</x:v>
      </x:c>
      <x:c r="B19" s="12" t="n">
        <x:v>46279</x:v>
      </x:c>
      <x:c r="C19" s="2" t="str">
        <x:v>P002</x:v>
      </x:c>
      <x:c r="D19" s="2" t="str">
        <x:v>Органайзер</x:v>
      </x:c>
      <x:c r="E19" s="2" t="str">
        <x:v>Аксесуари</x:v>
      </x:c>
      <x:c r="F19" s="2" t="str">
        <x:v>completed</x:v>
      </x:c>
      <x:c r="G19" s="2" t="str">
        <x:v>Organic</x:v>
      </x:c>
      <x:c r="H19" s="2" t="n">
        <x:v>3</x:v>
      </x:c>
      <x:c r="I19" s="14" t="n">
        <x:v>390</x:v>
      </x:c>
      <x:c r="J19" s="16" t="n">
        <x:v>0</x:v>
      </x:c>
      <x:c r="K19" s="18" t="n">
        <x:v>0</x:v>
      </x:c>
      <x:c r="L19" s="14" t="n">
        <x:v>190</x:v>
      </x:c>
      <x:c r="M19" s="13" t="n">
        <x:f>ROUND(I19*(1-J19),2)</x:f>
        <x:v>390</x:v>
      </x:c>
      <x:c r="N19" s="13" t="n">
        <x:f>IF(F19="completed",H19*M19,0)</x:f>
        <x:v>1170</x:v>
      </x:c>
      <x:c r="O19" s="13" t="n">
        <x:f>K19*M19</x:f>
        <x:v>0</x:v>
      </x:c>
      <x:c r="P19" s="13" t="n">
        <x:f>N19-O19</x:f>
        <x:v>1170</x:v>
      </x:c>
      <x:c r="Q19" s="13" t="n">
        <x:f>IF(F19="completed",(H19-K19)*L19,0)</x:f>
        <x:v>570</x:v>
      </x:c>
      <x:c r="R19" s="13" t="n">
        <x:f>P19-Q19</x:f>
        <x:v>600</x:v>
      </x:c>
    </x:row>
    <x:row r="20" ht="23" customHeight="1">
      <x:c r="A20" s="10" t="str">
        <x:v>O0015</x:v>
      </x:c>
      <x:c r="B20" s="11" t="n">
        <x:v>46280</x:v>
      </x:c>
      <x:c r="C20" s="10" t="str">
        <x:v>P003</x:v>
      </x:c>
      <x:c r="D20" s="10" t="str">
        <x:v>Килимок</x:v>
      </x:c>
      <x:c r="E20" s="10" t="str">
        <x:v>Аксесуари</x:v>
      </x:c>
      <x:c r="F20" s="10" t="str">
        <x:v>completed</x:v>
      </x:c>
      <x:c r="G20" s="10" t="str">
        <x:v>Organic</x:v>
      </x:c>
      <x:c r="H20" s="10" t="n">
        <x:v>1</x:v>
      </x:c>
      <x:c r="I20" s="13" t="n">
        <x:v>490</x:v>
      </x:c>
      <x:c r="J20" s="15" t="n">
        <x:v>0.1</x:v>
      </x:c>
      <x:c r="K20" s="17" t="n">
        <x:v>1</x:v>
      </x:c>
      <x:c r="L20" s="13" t="n">
        <x:v>240</x:v>
      </x:c>
      <x:c r="M20" s="13" t="n">
        <x:f>ROUND(I20*(1-J20),2)</x:f>
        <x:v>441</x:v>
      </x:c>
      <x:c r="N20" s="13" t="n">
        <x:f>IF(F20="completed",H20*M20,0)</x:f>
        <x:v>441</x:v>
      </x:c>
      <x:c r="O20" s="13" t="n">
        <x:f>K20*M20</x:f>
        <x:v>441</x:v>
      </x:c>
      <x:c r="P20" s="13" t="n">
        <x:f>N20-O20</x:f>
        <x:v>0</x:v>
      </x:c>
      <x:c r="Q20" s="13" t="n">
        <x:f>IF(F20="completed",(H20-K20)*L20,0)</x:f>
        <x:v>0</x:v>
      </x:c>
      <x:c r="R20" s="13" t="n">
        <x:f>P20-Q20</x:f>
        <x:v>0</x:v>
      </x:c>
    </x:row>
    <x:row r="21" ht="23" customHeight="1">
      <x:c r="A21" s="2" t="str">
        <x:v>O0016</x:v>
      </x:c>
      <x:c r="B21" s="12" t="n">
        <x:v>46281</x:v>
      </x:c>
      <x:c r="C21" s="2" t="str">
        <x:v>P004</x:v>
      </x:c>
      <x:c r="D21" s="2" t="str">
        <x:v>Крісло</x:v>
      </x:c>
      <x:c r="E21" s="2" t="str">
        <x:v>Меблі</x:v>
      </x:c>
      <x:c r="F21" s="2" t="str">
        <x:v>completed</x:v>
      </x:c>
      <x:c r="G21" s="2" t="str">
        <x:v>Organic</x:v>
      </x:c>
      <x:c r="H21" s="2" t="n">
        <x:v>2</x:v>
      </x:c>
      <x:c r="I21" s="14" t="n">
        <x:v>4290</x:v>
      </x:c>
      <x:c r="J21" s="16" t="n">
        <x:v>0</x:v>
      </x:c>
      <x:c r="K21" s="18" t="n">
        <x:v>0</x:v>
      </x:c>
      <x:c r="L21" s="14" t="n">
        <x:v>2400</x:v>
      </x:c>
      <x:c r="M21" s="13" t="n">
        <x:f>ROUND(I21*(1-J21),2)</x:f>
        <x:v>4290</x:v>
      </x:c>
      <x:c r="N21" s="13" t="n">
        <x:f>IF(F21="completed",H21*M21,0)</x:f>
        <x:v>8580</x:v>
      </x:c>
      <x:c r="O21" s="13" t="n">
        <x:f>K21*M21</x:f>
        <x:v>0</x:v>
      </x:c>
      <x:c r="P21" s="13" t="n">
        <x:f>N21-O21</x:f>
        <x:v>8580</x:v>
      </x:c>
      <x:c r="Q21" s="13" t="n">
        <x:f>IF(F21="completed",(H21-K21)*L21,0)</x:f>
        <x:v>4800</x:v>
      </x:c>
      <x:c r="R21" s="13" t="n">
        <x:f>P21-Q21</x:f>
        <x:v>3780</x:v>
      </x:c>
    </x:row>
    <x:row r="22" ht="23" customHeight="1">
      <x:c r="A22" s="10" t="str">
        <x:v>O0017</x:v>
      </x:c>
      <x:c r="B22" s="11" t="n">
        <x:v>46282</x:v>
      </x:c>
      <x:c r="C22" s="10" t="str">
        <x:v>P005</x:v>
      </x:c>
      <x:c r="D22" s="10" t="str">
        <x:v>Полиця</x:v>
      </x:c>
      <x:c r="E22" s="10" t="str">
        <x:v>Меблі</x:v>
      </x:c>
      <x:c r="F22" s="10" t="str">
        <x:v>cancelled</x:v>
      </x:c>
      <x:c r="G22" s="10" t="str">
        <x:v>Organic</x:v>
      </x:c>
      <x:c r="H22" s="10" t="n">
        <x:v>3</x:v>
      </x:c>
      <x:c r="I22" s="13" t="n">
        <x:v>1490</x:v>
      </x:c>
      <x:c r="J22" s="15" t="n">
        <x:v>0</x:v>
      </x:c>
      <x:c r="K22" s="17" t="n">
        <x:v>0</x:v>
      </x:c>
      <x:c r="L22" s="13" t="n">
        <x:v>760</x:v>
      </x:c>
      <x:c r="M22" s="13" t="n">
        <x:f>ROUND(I22*(1-J22),2)</x:f>
        <x:v>1490</x:v>
      </x:c>
      <x:c r="N22" s="13" t="n">
        <x:f>IF(F22="completed",H22*M22,0)</x:f>
        <x:v>0</x:v>
      </x:c>
      <x:c r="O22" s="13" t="n">
        <x:f>K22*M22</x:f>
        <x:v>0</x:v>
      </x:c>
      <x:c r="P22" s="13" t="n">
        <x:f>N22-O22</x:f>
        <x:v>0</x:v>
      </x:c>
      <x:c r="Q22" s="13" t="n">
        <x:f>IF(F22="completed",(H22-K22)*L22,0)</x:f>
        <x:v>0</x:v>
      </x:c>
      <x:c r="R22" s="13" t="n">
        <x:f>P22-Q22</x:f>
        <x:v>0</x:v>
      </x:c>
    </x:row>
    <x:row r="23" ht="23" customHeight="1">
      <x:c r="A23" s="2" t="str">
        <x:v>O0018</x:v>
      </x:c>
      <x:c r="B23" s="12" t="n">
        <x:v>46283</x:v>
      </x:c>
      <x:c r="C23" s="2" t="str">
        <x:v>P006</x:v>
      </x:c>
      <x:c r="D23" s="2" t="str">
        <x:v>Торшер</x:v>
      </x:c>
      <x:c r="E23" s="2" t="str">
        <x:v>Освітлення</x:v>
      </x:c>
      <x:c r="F23" s="2" t="str">
        <x:v>completed</x:v>
      </x:c>
      <x:c r="G23" s="2" t="str">
        <x:v>Meta Ads</x:v>
      </x:c>
      <x:c r="H23" s="2" t="n">
        <x:v>1</x:v>
      </x:c>
      <x:c r="I23" s="14" t="n">
        <x:v>2490</x:v>
      </x:c>
      <x:c r="J23" s="16" t="n">
        <x:v>0</x:v>
      </x:c>
      <x:c r="K23" s="18" t="n">
        <x:v>0</x:v>
      </x:c>
      <x:c r="L23" s="14" t="n">
        <x:v>1300</x:v>
      </x:c>
      <x:c r="M23" s="13" t="n">
        <x:f>ROUND(I23*(1-J23),2)</x:f>
        <x:v>2490</x:v>
      </x:c>
      <x:c r="N23" s="13" t="n">
        <x:f>IF(F23="completed",H23*M23,0)</x:f>
        <x:v>2490</x:v>
      </x:c>
      <x:c r="O23" s="13" t="n">
        <x:f>K23*M23</x:f>
        <x:v>0</x:v>
      </x:c>
      <x:c r="P23" s="13" t="n">
        <x:f>N23-O23</x:f>
        <x:v>2490</x:v>
      </x:c>
      <x:c r="Q23" s="13" t="n">
        <x:f>IF(F23="completed",(H23-K23)*L23,0)</x:f>
        <x:v>1300</x:v>
      </x:c>
      <x:c r="R23" s="13" t="n">
        <x:f>P23-Q23</x:f>
        <x:v>1190</x:v>
      </x:c>
    </x:row>
    <x:row r="24" ht="23" customHeight="1">
      <x:c r="A24" s="10" t="str">
        <x:v>O0019</x:v>
      </x:c>
      <x:c r="B24" s="11" t="n">
        <x:v>46284</x:v>
      </x:c>
      <x:c r="C24" s="10" t="str">
        <x:v>P001</x:v>
      </x:c>
      <x:c r="D24" s="10" t="str">
        <x:v>Лампа настільна</x:v>
      </x:c>
      <x:c r="E24" s="10" t="str">
        <x:v>Освітлення</x:v>
      </x:c>
      <x:c r="F24" s="10" t="str">
        <x:v>completed</x:v>
      </x:c>
      <x:c r="G24" s="10" t="str">
        <x:v>Meta Ads</x:v>
      </x:c>
      <x:c r="H24" s="10" t="n">
        <x:v>2</x:v>
      </x:c>
      <x:c r="I24" s="13" t="n">
        <x:v>890</x:v>
      </x:c>
      <x:c r="J24" s="15" t="n">
        <x:v>0</x:v>
      </x:c>
      <x:c r="K24" s="17" t="n">
        <x:v>0</x:v>
      </x:c>
      <x:c r="L24" s="13" t="n">
        <x:v>480</x:v>
      </x:c>
      <x:c r="M24" s="13" t="n">
        <x:f>ROUND(I24*(1-J24),2)</x:f>
        <x:v>890</x:v>
      </x:c>
      <x:c r="N24" s="13" t="n">
        <x:f>IF(F24="completed",H24*M24,0)</x:f>
        <x:v>1780</x:v>
      </x:c>
      <x:c r="O24" s="13" t="n">
        <x:f>K24*M24</x:f>
        <x:v>0</x:v>
      </x:c>
      <x:c r="P24" s="13" t="n">
        <x:f>N24-O24</x:f>
        <x:v>1780</x:v>
      </x:c>
      <x:c r="Q24" s="13" t="n">
        <x:f>IF(F24="completed",(H24-K24)*L24,0)</x:f>
        <x:v>960</x:v>
      </x:c>
      <x:c r="R24" s="13" t="n">
        <x:f>P24-Q24</x:f>
        <x:v>820</x:v>
      </x:c>
    </x:row>
    <x:row r="25" ht="23" customHeight="1">
      <x:c r="A25" s="2" t="str">
        <x:v>O0020</x:v>
      </x:c>
      <x:c r="B25" s="12" t="n">
        <x:v>46285</x:v>
      </x:c>
      <x:c r="C25" s="2" t="str">
        <x:v>P002</x:v>
      </x:c>
      <x:c r="D25" s="2" t="str">
        <x:v>Органайзер</x:v>
      </x:c>
      <x:c r="E25" s="2" t="str">
        <x:v>Аксесуари</x:v>
      </x:c>
      <x:c r="F25" s="2" t="str">
        <x:v>completed</x:v>
      </x:c>
      <x:c r="G25" s="2" t="str">
        <x:v>Meta Ads</x:v>
      </x:c>
      <x:c r="H25" s="2" t="n">
        <x:v>3</x:v>
      </x:c>
      <x:c r="I25" s="14" t="n">
        <x:v>390</x:v>
      </x:c>
      <x:c r="J25" s="16" t="n">
        <x:v>0.1</x:v>
      </x:c>
      <x:c r="K25" s="18" t="n">
        <x:v>0</x:v>
      </x:c>
      <x:c r="L25" s="14" t="n">
        <x:v>190</x:v>
      </x:c>
      <x:c r="M25" s="13" t="n">
        <x:f>ROUND(I25*(1-J25),2)</x:f>
        <x:v>351</x:v>
      </x:c>
      <x:c r="N25" s="13" t="n">
        <x:f>IF(F25="completed",H25*M25,0)</x:f>
        <x:v>1053</x:v>
      </x:c>
      <x:c r="O25" s="13" t="n">
        <x:f>K25*M25</x:f>
        <x:v>0</x:v>
      </x:c>
      <x:c r="P25" s="13" t="n">
        <x:f>N25-O25</x:f>
        <x:v>1053</x:v>
      </x:c>
      <x:c r="Q25" s="13" t="n">
        <x:f>IF(F25="completed",(H25-K25)*L25,0)</x:f>
        <x:v>570</x:v>
      </x:c>
      <x:c r="R25" s="13" t="n">
        <x:f>P25-Q25</x:f>
        <x:v>483</x:v>
      </x:c>
    </x:row>
    <x:row r="26" ht="23" customHeight="1">
      <x:c r="A26" s="10" t="str">
        <x:v>O0021</x:v>
      </x:c>
      <x:c r="B26" s="11" t="n">
        <x:v>46286</x:v>
      </x:c>
      <x:c r="C26" s="10" t="str">
        <x:v>P003</x:v>
      </x:c>
      <x:c r="D26" s="10" t="str">
        <x:v>Килимок</x:v>
      </x:c>
      <x:c r="E26" s="10" t="str">
        <x:v>Аксесуари</x:v>
      </x:c>
      <x:c r="F26" s="10" t="str">
        <x:v>completed</x:v>
      </x:c>
      <x:c r="G26" s="10" t="str">
        <x:v>Meta Ads</x:v>
      </x:c>
      <x:c r="H26" s="10" t="n">
        <x:v>1</x:v>
      </x:c>
      <x:c r="I26" s="13" t="n">
        <x:v>490</x:v>
      </x:c>
      <x:c r="J26" s="15" t="n">
        <x:v>0</x:v>
      </x:c>
      <x:c r="K26" s="17" t="n">
        <x:v>0</x:v>
      </x:c>
      <x:c r="L26" s="13" t="n">
        <x:v>240</x:v>
      </x:c>
      <x:c r="M26" s="13" t="n">
        <x:f>ROUND(I26*(1-J26),2)</x:f>
        <x:v>490</x:v>
      </x:c>
      <x:c r="N26" s="13" t="n">
        <x:f>IF(F26="completed",H26*M26,0)</x:f>
        <x:v>490</x:v>
      </x:c>
      <x:c r="O26" s="13" t="n">
        <x:f>K26*M26</x:f>
        <x:v>0</x:v>
      </x:c>
      <x:c r="P26" s="13" t="n">
        <x:f>N26-O26</x:f>
        <x:v>490</x:v>
      </x:c>
      <x:c r="Q26" s="13" t="n">
        <x:f>IF(F26="completed",(H26-K26)*L26,0)</x:f>
        <x:v>240</x:v>
      </x:c>
      <x:c r="R26" s="13" t="n">
        <x:f>P26-Q26</x:f>
        <x:v>250</x:v>
      </x:c>
    </x:row>
    <x:row r="27" ht="23" customHeight="1">
      <x:c r="A27" s="2" t="str">
        <x:v>O0022</x:v>
      </x:c>
      <x:c r="B27" s="12" t="n">
        <x:v>46287</x:v>
      </x:c>
      <x:c r="C27" s="2" t="str">
        <x:v>P004</x:v>
      </x:c>
      <x:c r="D27" s="2" t="str">
        <x:v>Крісло</x:v>
      </x:c>
      <x:c r="E27" s="2" t="str">
        <x:v>Меблі</x:v>
      </x:c>
      <x:c r="F27" s="2" t="str">
        <x:v>completed</x:v>
      </x:c>
      <x:c r="G27" s="2" t="str">
        <x:v>Meta Ads</x:v>
      </x:c>
      <x:c r="H27" s="2" t="n">
        <x:v>2</x:v>
      </x:c>
      <x:c r="I27" s="14" t="n">
        <x:v>4290</x:v>
      </x:c>
      <x:c r="J27" s="16" t="n">
        <x:v>0</x:v>
      </x:c>
      <x:c r="K27" s="18" t="n">
        <x:v>1</x:v>
      </x:c>
      <x:c r="L27" s="14" t="n">
        <x:v>2400</x:v>
      </x:c>
      <x:c r="M27" s="13" t="n">
        <x:f>ROUND(I27*(1-J27),2)</x:f>
        <x:v>4290</x:v>
      </x:c>
      <x:c r="N27" s="13" t="n">
        <x:f>IF(F27="completed",H27*M27,0)</x:f>
        <x:v>8580</x:v>
      </x:c>
      <x:c r="O27" s="13" t="n">
        <x:f>K27*M27</x:f>
        <x:v>4290</x:v>
      </x:c>
      <x:c r="P27" s="13" t="n">
        <x:f>N27-O27</x:f>
        <x:v>4290</x:v>
      </x:c>
      <x:c r="Q27" s="13" t="n">
        <x:f>IF(F27="completed",(H27-K27)*L27,0)</x:f>
        <x:v>2400</x:v>
      </x:c>
      <x:c r="R27" s="13" t="n">
        <x:f>P27-Q27</x:f>
        <x:v>1890</x:v>
      </x:c>
    </x:row>
    <x:row r="28" ht="23" customHeight="1">
      <x:c r="A28" s="10" t="str">
        <x:v>O0023</x:v>
      </x:c>
      <x:c r="B28" s="11" t="n">
        <x:v>46288</x:v>
      </x:c>
      <x:c r="C28" s="10" t="str">
        <x:v>P005</x:v>
      </x:c>
      <x:c r="D28" s="10" t="str">
        <x:v>Полиця</x:v>
      </x:c>
      <x:c r="E28" s="10" t="str">
        <x:v>Меблі</x:v>
      </x:c>
      <x:c r="F28" s="10" t="str">
        <x:v>completed</x:v>
      </x:c>
      <x:c r="G28" s="10" t="str">
        <x:v>Meta Ads</x:v>
      </x:c>
      <x:c r="H28" s="10" t="n">
        <x:v>3</x:v>
      </x:c>
      <x:c r="I28" s="13" t="n">
        <x:v>1490</x:v>
      </x:c>
      <x:c r="J28" s="15" t="n">
        <x:v>0</x:v>
      </x:c>
      <x:c r="K28" s="17" t="n">
        <x:v>0</x:v>
      </x:c>
      <x:c r="L28" s="13" t="n">
        <x:v>760</x:v>
      </x:c>
      <x:c r="M28" s="13" t="n">
        <x:f>ROUND(I28*(1-J28),2)</x:f>
        <x:v>1490</x:v>
      </x:c>
      <x:c r="N28" s="13" t="n">
        <x:f>IF(F28="completed",H28*M28,0)</x:f>
        <x:v>4470</x:v>
      </x:c>
      <x:c r="O28" s="13" t="n">
        <x:f>K28*M28</x:f>
        <x:v>0</x:v>
      </x:c>
      <x:c r="P28" s="13" t="n">
        <x:f>N28-O28</x:f>
        <x:v>4470</x:v>
      </x:c>
      <x:c r="Q28" s="13" t="n">
        <x:f>IF(F28="completed",(H28-K28)*L28,0)</x:f>
        <x:v>2280</x:v>
      </x:c>
      <x:c r="R28" s="13" t="n">
        <x:f>P28-Q28</x:f>
        <x:v>2190</x:v>
      </x:c>
    </x:row>
    <x:row r="29" ht="23" customHeight="1">
      <x:c r="A29" s="2" t="str">
        <x:v>O0024</x:v>
      </x:c>
      <x:c r="B29" s="12" t="n">
        <x:v>46289</x:v>
      </x:c>
      <x:c r="C29" s="2" t="str">
        <x:v>P006</x:v>
      </x:c>
      <x:c r="D29" s="2" t="str">
        <x:v>Торшер</x:v>
      </x:c>
      <x:c r="E29" s="2" t="str">
        <x:v>Освітлення</x:v>
      </x:c>
      <x:c r="F29" s="2" t="str">
        <x:v>completed</x:v>
      </x:c>
      <x:c r="G29" s="2" t="str">
        <x:v>Google Ads</x:v>
      </x:c>
      <x:c r="H29" s="2" t="n">
        <x:v>1</x:v>
      </x:c>
      <x:c r="I29" s="14" t="n">
        <x:v>2490</x:v>
      </x:c>
      <x:c r="J29" s="16" t="n">
        <x:v>0</x:v>
      </x:c>
      <x:c r="K29" s="18" t="n">
        <x:v>0</x:v>
      </x:c>
      <x:c r="L29" s="14" t="n">
        <x:v>1300</x:v>
      </x:c>
      <x:c r="M29" s="13" t="n">
        <x:f>ROUND(I29*(1-J29),2)</x:f>
        <x:v>2490</x:v>
      </x:c>
      <x:c r="N29" s="13" t="n">
        <x:f>IF(F29="completed",H29*M29,0)</x:f>
        <x:v>2490</x:v>
      </x:c>
      <x:c r="O29" s="13" t="n">
        <x:f>K29*M29</x:f>
        <x:v>0</x:v>
      </x:c>
      <x:c r="P29" s="13" t="n">
        <x:f>N29-O29</x:f>
        <x:v>2490</x:v>
      </x:c>
      <x:c r="Q29" s="13" t="n">
        <x:f>IF(F29="completed",(H29-K29)*L29,0)</x:f>
        <x:v>1300</x:v>
      </x:c>
      <x:c r="R29" s="13" t="n">
        <x:f>P29-Q29</x:f>
        <x:v>1190</x:v>
      </x:c>
    </x:row>
    <x:row r="30" ht="23" customHeight="1">
      <x:c r="A30" s="10" t="str">
        <x:v>O0025</x:v>
      </x:c>
      <x:c r="B30" s="11" t="n">
        <x:v>46290</x:v>
      </x:c>
      <x:c r="C30" s="10" t="str">
        <x:v>P001</x:v>
      </x:c>
      <x:c r="D30" s="10" t="str">
        <x:v>Лампа настільна</x:v>
      </x:c>
      <x:c r="E30" s="10" t="str">
        <x:v>Освітлення</x:v>
      </x:c>
      <x:c r="F30" s="10" t="str">
        <x:v>completed</x:v>
      </x:c>
      <x:c r="G30" s="10" t="str">
        <x:v>Google Ads</x:v>
      </x:c>
      <x:c r="H30" s="10" t="n">
        <x:v>2</x:v>
      </x:c>
      <x:c r="I30" s="13" t="n">
        <x:v>890</x:v>
      </x:c>
      <x:c r="J30" s="15" t="n">
        <x:v>0.1</x:v>
      </x:c>
      <x:c r="K30" s="17" t="n">
        <x:v>0</x:v>
      </x:c>
      <x:c r="L30" s="13" t="n">
        <x:v>480</x:v>
      </x:c>
      <x:c r="M30" s="13" t="n">
        <x:f>ROUND(I30*(1-J30),2)</x:f>
        <x:v>801</x:v>
      </x:c>
      <x:c r="N30" s="13" t="n">
        <x:f>IF(F30="completed",H30*M30,0)</x:f>
        <x:v>1602</x:v>
      </x:c>
      <x:c r="O30" s="13" t="n">
        <x:f>K30*M30</x:f>
        <x:v>0</x:v>
      </x:c>
      <x:c r="P30" s="13" t="n">
        <x:f>N30-O30</x:f>
        <x:v>1602</x:v>
      </x:c>
      <x:c r="Q30" s="13" t="n">
        <x:f>IF(F30="completed",(H30-K30)*L30,0)</x:f>
        <x:v>960</x:v>
      </x:c>
      <x:c r="R30" s="13" t="n">
        <x:f>P30-Q30</x:f>
        <x:v>642</x:v>
      </x:c>
    </x:row>
    <x:row r="31" ht="23" customHeight="1">
      <x:c r="A31" s="2" t="str">
        <x:v>O0026</x:v>
      </x:c>
      <x:c r="B31" s="12" t="n">
        <x:v>46291</x:v>
      </x:c>
      <x:c r="C31" s="2" t="str">
        <x:v>P002</x:v>
      </x:c>
      <x:c r="D31" s="2" t="str">
        <x:v>Органайзер</x:v>
      </x:c>
      <x:c r="E31" s="2" t="str">
        <x:v>Аксесуари</x:v>
      </x:c>
      <x:c r="F31" s="2" t="str">
        <x:v>completed</x:v>
      </x:c>
      <x:c r="G31" s="2" t="str">
        <x:v>Google Ads</x:v>
      </x:c>
      <x:c r="H31" s="2" t="n">
        <x:v>3</x:v>
      </x:c>
      <x:c r="I31" s="14" t="n">
        <x:v>390</x:v>
      </x:c>
      <x:c r="J31" s="16" t="n">
        <x:v>0</x:v>
      </x:c>
      <x:c r="K31" s="18" t="n">
        <x:v>0</x:v>
      </x:c>
      <x:c r="L31" s="14" t="n">
        <x:v>190</x:v>
      </x:c>
      <x:c r="M31" s="13" t="n">
        <x:f>ROUND(I31*(1-J31),2)</x:f>
        <x:v>390</x:v>
      </x:c>
      <x:c r="N31" s="13" t="n">
        <x:f>IF(F31="completed",H31*M31,0)</x:f>
        <x:v>1170</x:v>
      </x:c>
      <x:c r="O31" s="13" t="n">
        <x:f>K31*M31</x:f>
        <x:v>0</x:v>
      </x:c>
      <x:c r="P31" s="13" t="n">
        <x:f>N31-O31</x:f>
        <x:v>1170</x:v>
      </x:c>
      <x:c r="Q31" s="13" t="n">
        <x:f>IF(F31="completed",(H31-K31)*L31,0)</x:f>
        <x:v>570</x:v>
      </x:c>
      <x:c r="R31" s="13" t="n">
        <x:f>P31-Q31</x:f>
        <x:v>600</x:v>
      </x:c>
    </x:row>
    <x:row r="32" ht="23" customHeight="1">
      <x:c r="A32" s="10" t="str">
        <x:v>O0027</x:v>
      </x:c>
      <x:c r="B32" s="11" t="n">
        <x:v>46292</x:v>
      </x:c>
      <x:c r="C32" s="10" t="str">
        <x:v>P003</x:v>
      </x:c>
      <x:c r="D32" s="10" t="str">
        <x:v>Килимок</x:v>
      </x:c>
      <x:c r="E32" s="10" t="str">
        <x:v>Аксесуари</x:v>
      </x:c>
      <x:c r="F32" s="10" t="str">
        <x:v>completed</x:v>
      </x:c>
      <x:c r="G32" s="10" t="str">
        <x:v>Google Ads</x:v>
      </x:c>
      <x:c r="H32" s="10" t="n">
        <x:v>1</x:v>
      </x:c>
      <x:c r="I32" s="13" t="n">
        <x:v>490</x:v>
      </x:c>
      <x:c r="J32" s="15" t="n">
        <x:v>0</x:v>
      </x:c>
      <x:c r="K32" s="17" t="n">
        <x:v>0</x:v>
      </x:c>
      <x:c r="L32" s="13" t="n">
        <x:v>240</x:v>
      </x:c>
      <x:c r="M32" s="13" t="n">
        <x:f>ROUND(I32*(1-J32),2)</x:f>
        <x:v>490</x:v>
      </x:c>
      <x:c r="N32" s="13" t="n">
        <x:f>IF(F32="completed",H32*M32,0)</x:f>
        <x:v>490</x:v>
      </x:c>
      <x:c r="O32" s="13" t="n">
        <x:f>K32*M32</x:f>
        <x:v>0</x:v>
      </x:c>
      <x:c r="P32" s="13" t="n">
        <x:f>N32-O32</x:f>
        <x:v>490</x:v>
      </x:c>
      <x:c r="Q32" s="13" t="n">
        <x:f>IF(F32="completed",(H32-K32)*L32,0)</x:f>
        <x:v>240</x:v>
      </x:c>
      <x:c r="R32" s="13" t="n">
        <x:f>P32-Q32</x:f>
        <x:v>250</x:v>
      </x:c>
    </x:row>
    <x:row r="33" ht="23" customHeight="1">
      <x:c r="A33" s="2" t="str">
        <x:v>O0028</x:v>
      </x:c>
      <x:c r="B33" s="12" t="n">
        <x:v>46293</x:v>
      </x:c>
      <x:c r="C33" s="2" t="str">
        <x:v>P004</x:v>
      </x:c>
      <x:c r="D33" s="2" t="str">
        <x:v>Крісло</x:v>
      </x:c>
      <x:c r="E33" s="2" t="str">
        <x:v>Меблі</x:v>
      </x:c>
      <x:c r="F33" s="2" t="str">
        <x:v>completed</x:v>
      </x:c>
      <x:c r="G33" s="2" t="str">
        <x:v>Google Ads</x:v>
      </x:c>
      <x:c r="H33" s="2" t="n">
        <x:v>2</x:v>
      </x:c>
      <x:c r="I33" s="14" t="n">
        <x:v>4290</x:v>
      </x:c>
      <x:c r="J33" s="16" t="n">
        <x:v>0</x:v>
      </x:c>
      <x:c r="K33" s="18" t="n">
        <x:v>0</x:v>
      </x:c>
      <x:c r="L33" s="14" t="n">
        <x:v>2400</x:v>
      </x:c>
      <x:c r="M33" s="13" t="n">
        <x:f>ROUND(I33*(1-J33),2)</x:f>
        <x:v>4290</x:v>
      </x:c>
      <x:c r="N33" s="13" t="n">
        <x:f>IF(F33="completed",H33*M33,0)</x:f>
        <x:v>8580</x:v>
      </x:c>
      <x:c r="O33" s="13" t="n">
        <x:f>K33*M33</x:f>
        <x:v>0</x:v>
      </x:c>
      <x:c r="P33" s="13" t="n">
        <x:f>N33-O33</x:f>
        <x:v>8580</x:v>
      </x:c>
      <x:c r="Q33" s="13" t="n">
        <x:f>IF(F33="completed",(H33-K33)*L33,0)</x:f>
        <x:v>4800</x:v>
      </x:c>
      <x:c r="R33" s="13" t="n">
        <x:f>P33-Q33</x:f>
        <x:v>3780</x:v>
      </x:c>
    </x:row>
    <x:row r="34" ht="23" customHeight="1">
      <x:c r="A34" s="10" t="str">
        <x:v>O0029</x:v>
      </x:c>
      <x:c r="B34" s="11" t="n">
        <x:v>46294</x:v>
      </x:c>
      <x:c r="C34" s="10" t="str">
        <x:v>P005</x:v>
      </x:c>
      <x:c r="D34" s="10" t="str">
        <x:v>Полиця</x:v>
      </x:c>
      <x:c r="E34" s="10" t="str">
        <x:v>Меблі</x:v>
      </x:c>
      <x:c r="F34" s="10" t="str">
        <x:v>completed</x:v>
      </x:c>
      <x:c r="G34" s="10" t="str">
        <x:v>Google Ads</x:v>
      </x:c>
      <x:c r="H34" s="10" t="n">
        <x:v>3</x:v>
      </x:c>
      <x:c r="I34" s="13" t="n">
        <x:v>1490</x:v>
      </x:c>
      <x:c r="J34" s="15" t="n">
        <x:v>0</x:v>
      </x:c>
      <x:c r="K34" s="17" t="n">
        <x:v>0</x:v>
      </x:c>
      <x:c r="L34" s="13" t="n">
        <x:v>760</x:v>
      </x:c>
      <x:c r="M34" s="13" t="n">
        <x:f>ROUND(I34*(1-J34),2)</x:f>
        <x:v>1490</x:v>
      </x:c>
      <x:c r="N34" s="13" t="n">
        <x:f>IF(F34="completed",H34*M34,0)</x:f>
        <x:v>4470</x:v>
      </x:c>
      <x:c r="O34" s="13" t="n">
        <x:f>K34*M34</x:f>
        <x:v>0</x:v>
      </x:c>
      <x:c r="P34" s="13" t="n">
        <x:f>N34-O34</x:f>
        <x:v>4470</x:v>
      </x:c>
      <x:c r="Q34" s="13" t="n">
        <x:f>IF(F34="completed",(H34-K34)*L34,0)</x:f>
        <x:v>2280</x:v>
      </x:c>
      <x:c r="R34" s="13" t="n">
        <x:f>P34-Q34</x:f>
        <x:v>2190</x:v>
      </x:c>
    </x:row>
    <x:row r="35" ht="23" customHeight="1">
      <x:c r="A35" s="2" t="str">
        <x:v>O0030</x:v>
      </x:c>
      <x:c r="B35" s="12" t="n">
        <x:v>46295</x:v>
      </x:c>
      <x:c r="C35" s="2" t="str">
        <x:v>P006</x:v>
      </x:c>
      <x:c r="D35" s="2" t="str">
        <x:v>Торшер</x:v>
      </x:c>
      <x:c r="E35" s="2" t="str">
        <x:v>Освітлення</x:v>
      </x:c>
      <x:c r="F35" s="2" t="str">
        <x:v>completed</x:v>
      </x:c>
      <x:c r="G35" s="2" t="str">
        <x:v>Organic</x:v>
      </x:c>
      <x:c r="H35" s="2" t="n">
        <x:v>1</x:v>
      </x:c>
      <x:c r="I35" s="14" t="n">
        <x:v>2490</x:v>
      </x:c>
      <x:c r="J35" s="16" t="n">
        <x:v>0.1</x:v>
      </x:c>
      <x:c r="K35" s="18" t="n">
        <x:v>0</x:v>
      </x:c>
      <x:c r="L35" s="14" t="n">
        <x:v>1300</x:v>
      </x:c>
      <x:c r="M35" s="13" t="n">
        <x:f>ROUND(I35*(1-J35),2)</x:f>
        <x:v>2241</x:v>
      </x:c>
      <x:c r="N35" s="13" t="n">
        <x:f>IF(F35="completed",H35*M35,0)</x:f>
        <x:v>2241</x:v>
      </x:c>
      <x:c r="O35" s="13" t="n">
        <x:f>K35*M35</x:f>
        <x:v>0</x:v>
      </x:c>
      <x:c r="P35" s="13" t="n">
        <x:f>N35-O35</x:f>
        <x:v>2241</x:v>
      </x:c>
      <x:c r="Q35" s="13" t="n">
        <x:f>IF(F35="completed",(H35-K35)*L35,0)</x:f>
        <x:v>1300</x:v>
      </x:c>
      <x:c r="R35" s="13" t="n">
        <x:f>P35-Q35</x:f>
        <x:v>941</x:v>
      </x:c>
    </x:row>
    <x:row r="36" ht="23" customHeight="1">
      <x:c r="A36" s="10" t="str">
        <x:v>O0031</x:v>
      </x:c>
      <x:c r="B36" s="11" t="n">
        <x:v>46266</x:v>
      </x:c>
      <x:c r="C36" s="10" t="str">
        <x:v>P001</x:v>
      </x:c>
      <x:c r="D36" s="10" t="str">
        <x:v>Лампа настільна</x:v>
      </x:c>
      <x:c r="E36" s="10" t="str">
        <x:v>Освітлення</x:v>
      </x:c>
      <x:c r="F36" s="10" t="str">
        <x:v>completed</x:v>
      </x:c>
      <x:c r="G36" s="10" t="str">
        <x:v>Organic</x:v>
      </x:c>
      <x:c r="H36" s="10" t="n">
        <x:v>2</x:v>
      </x:c>
      <x:c r="I36" s="13" t="n">
        <x:v>890</x:v>
      </x:c>
      <x:c r="J36" s="15" t="n">
        <x:v>0</x:v>
      </x:c>
      <x:c r="K36" s="17" t="n">
        <x:v>1</x:v>
      </x:c>
      <x:c r="L36" s="13" t="n">
        <x:v>480</x:v>
      </x:c>
      <x:c r="M36" s="13" t="n">
        <x:f>ROUND(I36*(1-J36),2)</x:f>
        <x:v>890</x:v>
      </x:c>
      <x:c r="N36" s="13" t="n">
        <x:f>IF(F36="completed",H36*M36,0)</x:f>
        <x:v>1780</x:v>
      </x:c>
      <x:c r="O36" s="13" t="n">
        <x:f>K36*M36</x:f>
        <x:v>890</x:v>
      </x:c>
      <x:c r="P36" s="13" t="n">
        <x:f>N36-O36</x:f>
        <x:v>890</x:v>
      </x:c>
      <x:c r="Q36" s="13" t="n">
        <x:f>IF(F36="completed",(H36-K36)*L36,0)</x:f>
        <x:v>480</x:v>
      </x:c>
      <x:c r="R36" s="13" t="n">
        <x:f>P36-Q36</x:f>
        <x:v>410</x:v>
      </x:c>
    </x:row>
    <x:row r="37" ht="23" customHeight="1">
      <x:c r="A37" s="2" t="str">
        <x:v>O0032</x:v>
      </x:c>
      <x:c r="B37" s="12" t="n">
        <x:v>46267</x:v>
      </x:c>
      <x:c r="C37" s="2" t="str">
        <x:v>P002</x:v>
      </x:c>
      <x:c r="D37" s="2" t="str">
        <x:v>Органайзер</x:v>
      </x:c>
      <x:c r="E37" s="2" t="str">
        <x:v>Аксесуари</x:v>
      </x:c>
      <x:c r="F37" s="2" t="str">
        <x:v>completed</x:v>
      </x:c>
      <x:c r="G37" s="2" t="str">
        <x:v>Organic</x:v>
      </x:c>
      <x:c r="H37" s="2" t="n">
        <x:v>3</x:v>
      </x:c>
      <x:c r="I37" s="14" t="n">
        <x:v>390</x:v>
      </x:c>
      <x:c r="J37" s="16" t="n">
        <x:v>0</x:v>
      </x:c>
      <x:c r="K37" s="18" t="n">
        <x:v>0</x:v>
      </x:c>
      <x:c r="L37" s="14" t="n">
        <x:v>190</x:v>
      </x:c>
      <x:c r="M37" s="13" t="n">
        <x:f>ROUND(I37*(1-J37),2)</x:f>
        <x:v>390</x:v>
      </x:c>
      <x:c r="N37" s="13" t="n">
        <x:f>IF(F37="completed",H37*M37,0)</x:f>
        <x:v>1170</x:v>
      </x:c>
      <x:c r="O37" s="13" t="n">
        <x:f>K37*M37</x:f>
        <x:v>0</x:v>
      </x:c>
      <x:c r="P37" s="13" t="n">
        <x:f>N37-O37</x:f>
        <x:v>1170</x:v>
      </x:c>
      <x:c r="Q37" s="13" t="n">
        <x:f>IF(F37="completed",(H37-K37)*L37,0)</x:f>
        <x:v>570</x:v>
      </x:c>
      <x:c r="R37" s="13" t="n">
        <x:f>P37-Q37</x:f>
        <x:v>600</x:v>
      </x:c>
    </x:row>
    <x:row r="38" ht="23" customHeight="1">
      <x:c r="A38" s="10" t="str">
        <x:v>O0033</x:v>
      </x:c>
      <x:c r="B38" s="11" t="n">
        <x:v>46268</x:v>
      </x:c>
      <x:c r="C38" s="10" t="str">
        <x:v>P003</x:v>
      </x:c>
      <x:c r="D38" s="10" t="str">
        <x:v>Килимок</x:v>
      </x:c>
      <x:c r="E38" s="10" t="str">
        <x:v>Аксесуари</x:v>
      </x:c>
      <x:c r="F38" s="10" t="str">
        <x:v>completed</x:v>
      </x:c>
      <x:c r="G38" s="10" t="str">
        <x:v>Organic</x:v>
      </x:c>
      <x:c r="H38" s="10" t="n">
        <x:v>1</x:v>
      </x:c>
      <x:c r="I38" s="13" t="n">
        <x:v>490</x:v>
      </x:c>
      <x:c r="J38" s="15" t="n">
        <x:v>0</x:v>
      </x:c>
      <x:c r="K38" s="17" t="n">
        <x:v>0</x:v>
      </x:c>
      <x:c r="L38" s="13" t="n">
        <x:v>240</x:v>
      </x:c>
      <x:c r="M38" s="13" t="n">
        <x:f>ROUND(I38*(1-J38),2)</x:f>
        <x:v>490</x:v>
      </x:c>
      <x:c r="N38" s="13" t="n">
        <x:f>IF(F38="completed",H38*M38,0)</x:f>
        <x:v>490</x:v>
      </x:c>
      <x:c r="O38" s="13" t="n">
        <x:f>K38*M38</x:f>
        <x:v>0</x:v>
      </x:c>
      <x:c r="P38" s="13" t="n">
        <x:f>N38-O38</x:f>
        <x:v>490</x:v>
      </x:c>
      <x:c r="Q38" s="13" t="n">
        <x:f>IF(F38="completed",(H38-K38)*L38,0)</x:f>
        <x:v>240</x:v>
      </x:c>
      <x:c r="R38" s="13" t="n">
        <x:f>P38-Q38</x:f>
        <x:v>250</x:v>
      </x:c>
    </x:row>
    <x:row r="39" ht="23" customHeight="1">
      <x:c r="A39" s="2" t="str">
        <x:v>O0034</x:v>
      </x:c>
      <x:c r="B39" s="12" t="n">
        <x:v>46269</x:v>
      </x:c>
      <x:c r="C39" s="2" t="str">
        <x:v>P004</x:v>
      </x:c>
      <x:c r="D39" s="2" t="str">
        <x:v>Крісло</x:v>
      </x:c>
      <x:c r="E39" s="2" t="str">
        <x:v>Меблі</x:v>
      </x:c>
      <x:c r="F39" s="2" t="str">
        <x:v>cancelled</x:v>
      </x:c>
      <x:c r="G39" s="2" t="str">
        <x:v>Organic</x:v>
      </x:c>
      <x:c r="H39" s="2" t="n">
        <x:v>2</x:v>
      </x:c>
      <x:c r="I39" s="14" t="n">
        <x:v>4290</x:v>
      </x:c>
      <x:c r="J39" s="16" t="n">
        <x:v>0</x:v>
      </x:c>
      <x:c r="K39" s="18" t="n">
        <x:v>0</x:v>
      </x:c>
      <x:c r="L39" s="14" t="n">
        <x:v>2400</x:v>
      </x:c>
      <x:c r="M39" s="13" t="n">
        <x:f>ROUND(I39*(1-J39),2)</x:f>
        <x:v>4290</x:v>
      </x:c>
      <x:c r="N39" s="13" t="n">
        <x:f>IF(F39="completed",H39*M39,0)</x:f>
        <x:v>0</x:v>
      </x:c>
      <x:c r="O39" s="13" t="n">
        <x:f>K39*M39</x:f>
        <x:v>0</x:v>
      </x:c>
      <x:c r="P39" s="13" t="n">
        <x:f>N39-O39</x:f>
        <x:v>0</x:v>
      </x:c>
      <x:c r="Q39" s="13" t="n">
        <x:f>IF(F39="completed",(H39-K39)*L39,0)</x:f>
        <x:v>0</x:v>
      </x:c>
      <x:c r="R39" s="13" t="n">
        <x:f>P39-Q39</x:f>
        <x:v>0</x:v>
      </x:c>
    </x:row>
    <x:row r="40" ht="23" customHeight="1">
      <x:c r="A40" s="10" t="str">
        <x:v>O0035</x:v>
      </x:c>
      <x:c r="B40" s="11" t="n">
        <x:v>46270</x:v>
      </x:c>
      <x:c r="C40" s="10" t="str">
        <x:v>P005</x:v>
      </x:c>
      <x:c r="D40" s="10" t="str">
        <x:v>Полиця</x:v>
      </x:c>
      <x:c r="E40" s="10" t="str">
        <x:v>Меблі</x:v>
      </x:c>
      <x:c r="F40" s="10" t="str">
        <x:v>completed</x:v>
      </x:c>
      <x:c r="G40" s="10" t="str">
        <x:v>Organic</x:v>
      </x:c>
      <x:c r="H40" s="10" t="n">
        <x:v>3</x:v>
      </x:c>
      <x:c r="I40" s="13" t="n">
        <x:v>1490</x:v>
      </x:c>
      <x:c r="J40" s="15" t="n">
        <x:v>0.1</x:v>
      </x:c>
      <x:c r="K40" s="17" t="n">
        <x:v>0</x:v>
      </x:c>
      <x:c r="L40" s="13" t="n">
        <x:v>760</x:v>
      </x:c>
      <x:c r="M40" s="13" t="n">
        <x:f>ROUND(I40*(1-J40),2)</x:f>
        <x:v>1341</x:v>
      </x:c>
      <x:c r="N40" s="13" t="n">
        <x:f>IF(F40="completed",H40*M40,0)</x:f>
        <x:v>4023</x:v>
      </x:c>
      <x:c r="O40" s="13" t="n">
        <x:f>K40*M40</x:f>
        <x:v>0</x:v>
      </x:c>
      <x:c r="P40" s="13" t="n">
        <x:f>N40-O40</x:f>
        <x:v>4023</x:v>
      </x:c>
      <x:c r="Q40" s="13" t="n">
        <x:f>IF(F40="completed",(H40-K40)*L40,0)</x:f>
        <x:v>2280</x:v>
      </x:c>
      <x:c r="R40" s="13" t="n">
        <x:f>P40-Q40</x:f>
        <x:v>1743</x:v>
      </x:c>
    </x:row>
    <x:row r="41" ht="23" customHeight="1">
      <x:c r="A41" s="2" t="str">
        <x:v>O0036</x:v>
      </x:c>
      <x:c r="B41" s="12" t="n">
        <x:v>46271</x:v>
      </x:c>
      <x:c r="C41" s="2" t="str">
        <x:v>P006</x:v>
      </x:c>
      <x:c r="D41" s="2" t="str">
        <x:v>Торшер</x:v>
      </x:c>
      <x:c r="E41" s="2" t="str">
        <x:v>Освітлення</x:v>
      </x:c>
      <x:c r="F41" s="2" t="str">
        <x:v>completed</x:v>
      </x:c>
      <x:c r="G41" s="2" t="str">
        <x:v>Meta Ads</x:v>
      </x:c>
      <x:c r="H41" s="2" t="n">
        <x:v>1</x:v>
      </x:c>
      <x:c r="I41" s="14" t="n">
        <x:v>2490</x:v>
      </x:c>
      <x:c r="J41" s="16" t="n">
        <x:v>0</x:v>
      </x:c>
      <x:c r="K41" s="18" t="n">
        <x:v>0</x:v>
      </x:c>
      <x:c r="L41" s="14" t="n">
        <x:v>1300</x:v>
      </x:c>
      <x:c r="M41" s="13" t="n">
        <x:f>ROUND(I41*(1-J41),2)</x:f>
        <x:v>2490</x:v>
      </x:c>
      <x:c r="N41" s="13" t="n">
        <x:f>IF(F41="completed",H41*M41,0)</x:f>
        <x:v>2490</x:v>
      </x:c>
      <x:c r="O41" s="13" t="n">
        <x:f>K41*M41</x:f>
        <x:v>0</x:v>
      </x:c>
      <x:c r="P41" s="13" t="n">
        <x:f>N41-O41</x:f>
        <x:v>2490</x:v>
      </x:c>
      <x:c r="Q41" s="13" t="n">
        <x:f>IF(F41="completed",(H41-K41)*L41,0)</x:f>
        <x:v>1300</x:v>
      </x:c>
      <x:c r="R41" s="13" t="n">
        <x:f>P41-Q41</x:f>
        <x:v>1190</x:v>
      </x:c>
    </x:row>
    <x:row r="42" ht="23" customHeight="1">
      <x:c r="A42" s="10" t="str">
        <x:v>O0037</x:v>
      </x:c>
      <x:c r="B42" s="11" t="n">
        <x:v>46272</x:v>
      </x:c>
      <x:c r="C42" s="10" t="str">
        <x:v>P001</x:v>
      </x:c>
      <x:c r="D42" s="10" t="str">
        <x:v>Лампа настільна</x:v>
      </x:c>
      <x:c r="E42" s="10" t="str">
        <x:v>Освітлення</x:v>
      </x:c>
      <x:c r="F42" s="10" t="str">
        <x:v>completed</x:v>
      </x:c>
      <x:c r="G42" s="10" t="str">
        <x:v>Meta Ads</x:v>
      </x:c>
      <x:c r="H42" s="10" t="n">
        <x:v>2</x:v>
      </x:c>
      <x:c r="I42" s="13" t="n">
        <x:v>890</x:v>
      </x:c>
      <x:c r="J42" s="15" t="n">
        <x:v>0</x:v>
      </x:c>
      <x:c r="K42" s="17" t="n">
        <x:v>0</x:v>
      </x:c>
      <x:c r="L42" s="13" t="n">
        <x:v>480</x:v>
      </x:c>
      <x:c r="M42" s="13" t="n">
        <x:f>ROUND(I42*(1-J42),2)</x:f>
        <x:v>890</x:v>
      </x:c>
      <x:c r="N42" s="13" t="n">
        <x:f>IF(F42="completed",H42*M42,0)</x:f>
        <x:v>1780</x:v>
      </x:c>
      <x:c r="O42" s="13" t="n">
        <x:f>K42*M42</x:f>
        <x:v>0</x:v>
      </x:c>
      <x:c r="P42" s="13" t="n">
        <x:f>N42-O42</x:f>
        <x:v>1780</x:v>
      </x:c>
      <x:c r="Q42" s="13" t="n">
        <x:f>IF(F42="completed",(H42-K42)*L42,0)</x:f>
        <x:v>960</x:v>
      </x:c>
      <x:c r="R42" s="13" t="n">
        <x:f>P42-Q42</x:f>
        <x:v>820</x:v>
      </x:c>
    </x:row>
    <x:row r="43" ht="23" customHeight="1">
      <x:c r="A43" s="2" t="str">
        <x:v>O0038</x:v>
      </x:c>
      <x:c r="B43" s="12" t="n">
        <x:v>46273</x:v>
      </x:c>
      <x:c r="C43" s="2" t="str">
        <x:v>P002</x:v>
      </x:c>
      <x:c r="D43" s="2" t="str">
        <x:v>Органайзер</x:v>
      </x:c>
      <x:c r="E43" s="2" t="str">
        <x:v>Аксесуари</x:v>
      </x:c>
      <x:c r="F43" s="2" t="str">
        <x:v>completed</x:v>
      </x:c>
      <x:c r="G43" s="2" t="str">
        <x:v>Meta Ads</x:v>
      </x:c>
      <x:c r="H43" s="2" t="n">
        <x:v>3</x:v>
      </x:c>
      <x:c r="I43" s="14" t="n">
        <x:v>390</x:v>
      </x:c>
      <x:c r="J43" s="16" t="n">
        <x:v>0</x:v>
      </x:c>
      <x:c r="K43" s="18" t="n">
        <x:v>0</x:v>
      </x:c>
      <x:c r="L43" s="14" t="n">
        <x:v>190</x:v>
      </x:c>
      <x:c r="M43" s="13" t="n">
        <x:f>ROUND(I43*(1-J43),2)</x:f>
        <x:v>390</x:v>
      </x:c>
      <x:c r="N43" s="13" t="n">
        <x:f>IF(F43="completed",H43*M43,0)</x:f>
        <x:v>1170</x:v>
      </x:c>
      <x:c r="O43" s="13" t="n">
        <x:f>K43*M43</x:f>
        <x:v>0</x:v>
      </x:c>
      <x:c r="P43" s="13" t="n">
        <x:f>N43-O43</x:f>
        <x:v>1170</x:v>
      </x:c>
      <x:c r="Q43" s="13" t="n">
        <x:f>IF(F43="completed",(H43-K43)*L43,0)</x:f>
        <x:v>570</x:v>
      </x:c>
      <x:c r="R43" s="13" t="n">
        <x:f>P43-Q43</x:f>
        <x:v>600</x:v>
      </x:c>
    </x:row>
    <x:row r="44" ht="23" customHeight="1">
      <x:c r="A44" s="10" t="str">
        <x:v>O0039</x:v>
      </x:c>
      <x:c r="B44" s="11" t="n">
        <x:v>46274</x:v>
      </x:c>
      <x:c r="C44" s="10" t="str">
        <x:v>P003</x:v>
      </x:c>
      <x:c r="D44" s="10" t="str">
        <x:v>Килимок</x:v>
      </x:c>
      <x:c r="E44" s="10" t="str">
        <x:v>Аксесуари</x:v>
      </x:c>
      <x:c r="F44" s="10" t="str">
        <x:v>completed</x:v>
      </x:c>
      <x:c r="G44" s="10" t="str">
        <x:v>Meta Ads</x:v>
      </x:c>
      <x:c r="H44" s="10" t="n">
        <x:v>1</x:v>
      </x:c>
      <x:c r="I44" s="13" t="n">
        <x:v>490</x:v>
      </x:c>
      <x:c r="J44" s="15" t="n">
        <x:v>0</x:v>
      </x:c>
      <x:c r="K44" s="17" t="n">
        <x:v>0</x:v>
      </x:c>
      <x:c r="L44" s="13" t="n">
        <x:v>240</x:v>
      </x:c>
      <x:c r="M44" s="13" t="n">
        <x:f>ROUND(I44*(1-J44),2)</x:f>
        <x:v>490</x:v>
      </x:c>
      <x:c r="N44" s="13" t="n">
        <x:f>IF(F44="completed",H44*M44,0)</x:f>
        <x:v>490</x:v>
      </x:c>
      <x:c r="O44" s="13" t="n">
        <x:f>K44*M44</x:f>
        <x:v>0</x:v>
      </x:c>
      <x:c r="P44" s="13" t="n">
        <x:f>N44-O44</x:f>
        <x:v>490</x:v>
      </x:c>
      <x:c r="Q44" s="13" t="n">
        <x:f>IF(F44="completed",(H44-K44)*L44,0)</x:f>
        <x:v>240</x:v>
      </x:c>
      <x:c r="R44" s="13" t="n">
        <x:f>P44-Q44</x:f>
        <x:v>250</x:v>
      </x:c>
    </x:row>
    <x:row r="45" ht="23" customHeight="1">
      <x:c r="A45" s="2" t="str">
        <x:v>O0040</x:v>
      </x:c>
      <x:c r="B45" s="12" t="n">
        <x:v>46275</x:v>
      </x:c>
      <x:c r="C45" s="2" t="str">
        <x:v>P004</x:v>
      </x:c>
      <x:c r="D45" s="2" t="str">
        <x:v>Крісло</x:v>
      </x:c>
      <x:c r="E45" s="2" t="str">
        <x:v>Меблі</x:v>
      </x:c>
      <x:c r="F45" s="2" t="str">
        <x:v>completed</x:v>
      </x:c>
      <x:c r="G45" s="2" t="str">
        <x:v>Meta Ads</x:v>
      </x:c>
      <x:c r="H45" s="2" t="n">
        <x:v>2</x:v>
      </x:c>
      <x:c r="I45" s="14" t="n">
        <x:v>4290</x:v>
      </x:c>
      <x:c r="J45" s="16" t="n">
        <x:v>0.1</x:v>
      </x:c>
      <x:c r="K45" s="18" t="n">
        <x:v>0</x:v>
      </x:c>
      <x:c r="L45" s="14" t="n">
        <x:v>2400</x:v>
      </x:c>
      <x:c r="M45" s="13" t="n">
        <x:f>ROUND(I45*(1-J45),2)</x:f>
        <x:v>3861</x:v>
      </x:c>
      <x:c r="N45" s="13" t="n">
        <x:f>IF(F45="completed",H45*M45,0)</x:f>
        <x:v>7722</x:v>
      </x:c>
      <x:c r="O45" s="13" t="n">
        <x:f>K45*M45</x:f>
        <x:v>0</x:v>
      </x:c>
      <x:c r="P45" s="13" t="n">
        <x:f>N45-O45</x:f>
        <x:v>7722</x:v>
      </x:c>
      <x:c r="Q45" s="13" t="n">
        <x:f>IF(F45="completed",(H45-K45)*L45,0)</x:f>
        <x:v>4800</x:v>
      </x:c>
      <x:c r="R45" s="13" t="n">
        <x:f>P45-Q45</x:f>
        <x:v>2922</x:v>
      </x:c>
    </x:row>
    <x:row r="46" ht="23" customHeight="1">
      <x:c r="A46" s="10" t="str">
        <x:v>O0041</x:v>
      </x:c>
      <x:c r="B46" s="11" t="n">
        <x:v>46276</x:v>
      </x:c>
      <x:c r="C46" s="10" t="str">
        <x:v>P005</x:v>
      </x:c>
      <x:c r="D46" s="10" t="str">
        <x:v>Полиця</x:v>
      </x:c>
      <x:c r="E46" s="10" t="str">
        <x:v>Меблі</x:v>
      </x:c>
      <x:c r="F46" s="10" t="str">
        <x:v>completed</x:v>
      </x:c>
      <x:c r="G46" s="10" t="str">
        <x:v>Meta Ads</x:v>
      </x:c>
      <x:c r="H46" s="10" t="n">
        <x:v>3</x:v>
      </x:c>
      <x:c r="I46" s="13" t="n">
        <x:v>1490</x:v>
      </x:c>
      <x:c r="J46" s="15" t="n">
        <x:v>0</x:v>
      </x:c>
      <x:c r="K46" s="17" t="n">
        <x:v>0</x:v>
      </x:c>
      <x:c r="L46" s="13" t="n">
        <x:v>760</x:v>
      </x:c>
      <x:c r="M46" s="13" t="n">
        <x:f>ROUND(I46*(1-J46),2)</x:f>
        <x:v>1490</x:v>
      </x:c>
      <x:c r="N46" s="13" t="n">
        <x:f>IF(F46="completed",H46*M46,0)</x:f>
        <x:v>4470</x:v>
      </x:c>
      <x:c r="O46" s="13" t="n">
        <x:f>K46*M46</x:f>
        <x:v>0</x:v>
      </x:c>
      <x:c r="P46" s="13" t="n">
        <x:f>N46-O46</x:f>
        <x:v>4470</x:v>
      </x:c>
      <x:c r="Q46" s="13" t="n">
        <x:f>IF(F46="completed",(H46-K46)*L46,0)</x:f>
        <x:v>2280</x:v>
      </x:c>
      <x:c r="R46" s="13" t="n">
        <x:f>P46-Q46</x:f>
        <x:v>2190</x:v>
      </x:c>
    </x:row>
    <x:row r="47" ht="23" customHeight="1">
      <x:c r="A47" s="2" t="str">
        <x:v>O0042</x:v>
      </x:c>
      <x:c r="B47" s="12" t="n">
        <x:v>46277</x:v>
      </x:c>
      <x:c r="C47" s="2" t="str">
        <x:v>P006</x:v>
      </x:c>
      <x:c r="D47" s="2" t="str">
        <x:v>Торшер</x:v>
      </x:c>
      <x:c r="E47" s="2" t="str">
        <x:v>Освітлення</x:v>
      </x:c>
      <x:c r="F47" s="2" t="str">
        <x:v>completed</x:v>
      </x:c>
      <x:c r="G47" s="2" t="str">
        <x:v>Google Ads</x:v>
      </x:c>
      <x:c r="H47" s="2" t="n">
        <x:v>1</x:v>
      </x:c>
      <x:c r="I47" s="14" t="n">
        <x:v>2490</x:v>
      </x:c>
      <x:c r="J47" s="16" t="n">
        <x:v>0</x:v>
      </x:c>
      <x:c r="K47" s="18" t="n">
        <x:v>0</x:v>
      </x:c>
      <x:c r="L47" s="14" t="n">
        <x:v>1300</x:v>
      </x:c>
      <x:c r="M47" s="13" t="n">
        <x:f>ROUND(I47*(1-J47),2)</x:f>
        <x:v>2490</x:v>
      </x:c>
      <x:c r="N47" s="13" t="n">
        <x:f>IF(F47="completed",H47*M47,0)</x:f>
        <x:v>2490</x:v>
      </x:c>
      <x:c r="O47" s="13" t="n">
        <x:f>K47*M47</x:f>
        <x:v>0</x:v>
      </x:c>
      <x:c r="P47" s="13" t="n">
        <x:f>N47-O47</x:f>
        <x:v>2490</x:v>
      </x:c>
      <x:c r="Q47" s="13" t="n">
        <x:f>IF(F47="completed",(H47-K47)*L47,0)</x:f>
        <x:v>1300</x:v>
      </x:c>
      <x:c r="R47" s="13" t="n">
        <x:f>P47-Q47</x:f>
        <x:v>1190</x:v>
      </x:c>
    </x:row>
    <x:row r="48" ht="23" customHeight="1">
      <x:c r="A48" s="10" t="str">
        <x:v>O0043</x:v>
      </x:c>
      <x:c r="B48" s="11" t="n">
        <x:v>46278</x:v>
      </x:c>
      <x:c r="C48" s="10" t="str">
        <x:v>P001</x:v>
      </x:c>
      <x:c r="D48" s="10" t="str">
        <x:v>Лампа настільна</x:v>
      </x:c>
      <x:c r="E48" s="10" t="str">
        <x:v>Освітлення</x:v>
      </x:c>
      <x:c r="F48" s="10" t="str">
        <x:v>completed</x:v>
      </x:c>
      <x:c r="G48" s="10" t="str">
        <x:v>Google Ads</x:v>
      </x:c>
      <x:c r="H48" s="10" t="n">
        <x:v>2</x:v>
      </x:c>
      <x:c r="I48" s="13" t="n">
        <x:v>890</x:v>
      </x:c>
      <x:c r="J48" s="15" t="n">
        <x:v>0</x:v>
      </x:c>
      <x:c r="K48" s="17" t="n">
        <x:v>0</x:v>
      </x:c>
      <x:c r="L48" s="13" t="n">
        <x:v>480</x:v>
      </x:c>
      <x:c r="M48" s="13" t="n">
        <x:f>ROUND(I48*(1-J48),2)</x:f>
        <x:v>890</x:v>
      </x:c>
      <x:c r="N48" s="13" t="n">
        <x:f>IF(F48="completed",H48*M48,0)</x:f>
        <x:v>1780</x:v>
      </x:c>
      <x:c r="O48" s="13" t="n">
        <x:f>K48*M48</x:f>
        <x:v>0</x:v>
      </x:c>
      <x:c r="P48" s="13" t="n">
        <x:f>N48-O48</x:f>
        <x:v>1780</x:v>
      </x:c>
      <x:c r="Q48" s="13" t="n">
        <x:f>IF(F48="completed",(H48-K48)*L48,0)</x:f>
        <x:v>960</x:v>
      </x:c>
      <x:c r="R48" s="13" t="n">
        <x:f>P48-Q48</x:f>
        <x:v>820</x:v>
      </x:c>
    </x:row>
    <x:row r="49" ht="23" customHeight="1">
      <x:c r="A49" s="2" t="str">
        <x:v>O0044</x:v>
      </x:c>
      <x:c r="B49" s="12" t="n">
        <x:v>46279</x:v>
      </x:c>
      <x:c r="C49" s="2" t="str">
        <x:v>P002</x:v>
      </x:c>
      <x:c r="D49" s="2" t="str">
        <x:v>Органайзер</x:v>
      </x:c>
      <x:c r="E49" s="2" t="str">
        <x:v>Аксесуари</x:v>
      </x:c>
      <x:c r="F49" s="2" t="str">
        <x:v>completed</x:v>
      </x:c>
      <x:c r="G49" s="2" t="str">
        <x:v>Google Ads</x:v>
      </x:c>
      <x:c r="H49" s="2" t="n">
        <x:v>3</x:v>
      </x:c>
      <x:c r="I49" s="14" t="n">
        <x:v>390</x:v>
      </x:c>
      <x:c r="J49" s="16" t="n">
        <x:v>0</x:v>
      </x:c>
      <x:c r="K49" s="18" t="n">
        <x:v>0</x:v>
      </x:c>
      <x:c r="L49" s="14" t="n">
        <x:v>190</x:v>
      </x:c>
      <x:c r="M49" s="13" t="n">
        <x:f>ROUND(I49*(1-J49),2)</x:f>
        <x:v>390</x:v>
      </x:c>
      <x:c r="N49" s="13" t="n">
        <x:f>IF(F49="completed",H49*M49,0)</x:f>
        <x:v>1170</x:v>
      </x:c>
      <x:c r="O49" s="13" t="n">
        <x:f>K49*M49</x:f>
        <x:v>0</x:v>
      </x:c>
      <x:c r="P49" s="13" t="n">
        <x:f>N49-O49</x:f>
        <x:v>1170</x:v>
      </x:c>
      <x:c r="Q49" s="13" t="n">
        <x:f>IF(F49="completed",(H49-K49)*L49,0)</x:f>
        <x:v>570</x:v>
      </x:c>
      <x:c r="R49" s="13" t="n">
        <x:f>P49-Q49</x:f>
        <x:v>600</x:v>
      </x:c>
    </x:row>
    <x:row r="50" ht="23" customHeight="1">
      <x:c r="A50" s="10" t="str">
        <x:v>O0045</x:v>
      </x:c>
      <x:c r="B50" s="11" t="n">
        <x:v>46280</x:v>
      </x:c>
      <x:c r="C50" s="10" t="str">
        <x:v>P003</x:v>
      </x:c>
      <x:c r="D50" s="10" t="str">
        <x:v>Килимок</x:v>
      </x:c>
      <x:c r="E50" s="10" t="str">
        <x:v>Аксесуари</x:v>
      </x:c>
      <x:c r="F50" s="10" t="str">
        <x:v>completed</x:v>
      </x:c>
      <x:c r="G50" s="10" t="str">
        <x:v>Google Ads</x:v>
      </x:c>
      <x:c r="H50" s="10" t="n">
        <x:v>1</x:v>
      </x:c>
      <x:c r="I50" s="13" t="n">
        <x:v>490</x:v>
      </x:c>
      <x:c r="J50" s="15" t="n">
        <x:v>0.1</x:v>
      </x:c>
      <x:c r="K50" s="17" t="n">
        <x:v>1</x:v>
      </x:c>
      <x:c r="L50" s="13" t="n">
        <x:v>240</x:v>
      </x:c>
      <x:c r="M50" s="13" t="n">
        <x:f>ROUND(I50*(1-J50),2)</x:f>
        <x:v>441</x:v>
      </x:c>
      <x:c r="N50" s="13" t="n">
        <x:f>IF(F50="completed",H50*M50,0)</x:f>
        <x:v>441</x:v>
      </x:c>
      <x:c r="O50" s="13" t="n">
        <x:f>K50*M50</x:f>
        <x:v>441</x:v>
      </x:c>
      <x:c r="P50" s="13" t="n">
        <x:f>N50-O50</x:f>
        <x:v>0</x:v>
      </x:c>
      <x:c r="Q50" s="13" t="n">
        <x:f>IF(F50="completed",(H50-K50)*L50,0)</x:f>
        <x:v>0</x:v>
      </x:c>
      <x:c r="R50" s="13" t="n">
        <x:f>P50-Q50</x:f>
        <x:v>0</x:v>
      </x:c>
    </x:row>
    <x:row r="51" ht="23" customHeight="1">
      <x:c r="A51" s="2" t="str">
        <x:v>O0046</x:v>
      </x:c>
      <x:c r="B51" s="12" t="n">
        <x:v>46281</x:v>
      </x:c>
      <x:c r="C51" s="2" t="str">
        <x:v>P004</x:v>
      </x:c>
      <x:c r="D51" s="2" t="str">
        <x:v>Крісло</x:v>
      </x:c>
      <x:c r="E51" s="2" t="str">
        <x:v>Меблі</x:v>
      </x:c>
      <x:c r="F51" s="2" t="str">
        <x:v>completed</x:v>
      </x:c>
      <x:c r="G51" s="2" t="str">
        <x:v>Google Ads</x:v>
      </x:c>
      <x:c r="H51" s="2" t="n">
        <x:v>2</x:v>
      </x:c>
      <x:c r="I51" s="14" t="n">
        <x:v>4290</x:v>
      </x:c>
      <x:c r="J51" s="16" t="n">
        <x:v>0</x:v>
      </x:c>
      <x:c r="K51" s="18" t="n">
        <x:v>0</x:v>
      </x:c>
      <x:c r="L51" s="14" t="n">
        <x:v>2400</x:v>
      </x:c>
      <x:c r="M51" s="13" t="n">
        <x:f>ROUND(I51*(1-J51),2)</x:f>
        <x:v>4290</x:v>
      </x:c>
      <x:c r="N51" s="13" t="n">
        <x:f>IF(F51="completed",H51*M51,0)</x:f>
        <x:v>8580</x:v>
      </x:c>
      <x:c r="O51" s="13" t="n">
        <x:f>K51*M51</x:f>
        <x:v>0</x:v>
      </x:c>
      <x:c r="P51" s="13" t="n">
        <x:f>N51-O51</x:f>
        <x:v>8580</x:v>
      </x:c>
      <x:c r="Q51" s="13" t="n">
        <x:f>IF(F51="completed",(H51-K51)*L51,0)</x:f>
        <x:v>4800</x:v>
      </x:c>
      <x:c r="R51" s="13" t="n">
        <x:f>P51-Q51</x:f>
        <x:v>3780</x:v>
      </x:c>
    </x:row>
    <x:row r="52" ht="23" customHeight="1">
      <x:c r="A52" s="10" t="str">
        <x:v>O0047</x:v>
      </x:c>
      <x:c r="B52" s="11" t="n">
        <x:v>46282</x:v>
      </x:c>
      <x:c r="C52" s="10" t="str">
        <x:v>P005</x:v>
      </x:c>
      <x:c r="D52" s="10" t="str">
        <x:v>Полиця</x:v>
      </x:c>
      <x:c r="E52" s="10" t="str">
        <x:v>Меблі</x:v>
      </x:c>
      <x:c r="F52" s="10" t="str">
        <x:v>completed</x:v>
      </x:c>
      <x:c r="G52" s="10" t="str">
        <x:v>Google Ads</x:v>
      </x:c>
      <x:c r="H52" s="10" t="n">
        <x:v>3</x:v>
      </x:c>
      <x:c r="I52" s="13" t="n">
        <x:v>1490</x:v>
      </x:c>
      <x:c r="J52" s="15" t="n">
        <x:v>0</x:v>
      </x:c>
      <x:c r="K52" s="17" t="n">
        <x:v>0</x:v>
      </x:c>
      <x:c r="L52" s="13" t="n">
        <x:v>760</x:v>
      </x:c>
      <x:c r="M52" s="13" t="n">
        <x:f>ROUND(I52*(1-J52),2)</x:f>
        <x:v>1490</x:v>
      </x:c>
      <x:c r="N52" s="13" t="n">
        <x:f>IF(F52="completed",H52*M52,0)</x:f>
        <x:v>4470</x:v>
      </x:c>
      <x:c r="O52" s="13" t="n">
        <x:f>K52*M52</x:f>
        <x:v>0</x:v>
      </x:c>
      <x:c r="P52" s="13" t="n">
        <x:f>N52-O52</x:f>
        <x:v>4470</x:v>
      </x:c>
      <x:c r="Q52" s="13" t="n">
        <x:f>IF(F52="completed",(H52-K52)*L52,0)</x:f>
        <x:v>2280</x:v>
      </x:c>
      <x:c r="R52" s="13" t="n">
        <x:f>P52-Q52</x:f>
        <x:v>2190</x:v>
      </x:c>
    </x:row>
    <x:row r="53" ht="23" customHeight="1">
      <x:c r="A53" s="2" t="str">
        <x:v>O0048</x:v>
      </x:c>
      <x:c r="B53" s="12" t="n">
        <x:v>46283</x:v>
      </x:c>
      <x:c r="C53" s="2" t="str">
        <x:v>P006</x:v>
      </x:c>
      <x:c r="D53" s="2" t="str">
        <x:v>Торшер</x:v>
      </x:c>
      <x:c r="E53" s="2" t="str">
        <x:v>Освітлення</x:v>
      </x:c>
      <x:c r="F53" s="2" t="str">
        <x:v>completed</x:v>
      </x:c>
      <x:c r="G53" s="2" t="str">
        <x:v>Organic</x:v>
      </x:c>
      <x:c r="H53" s="2" t="n">
        <x:v>1</x:v>
      </x:c>
      <x:c r="I53" s="14" t="n">
        <x:v>2490</x:v>
      </x:c>
      <x:c r="J53" s="16" t="n">
        <x:v>0</x:v>
      </x:c>
      <x:c r="K53" s="18" t="n">
        <x:v>0</x:v>
      </x:c>
      <x:c r="L53" s="14" t="n">
        <x:v>1300</x:v>
      </x:c>
      <x:c r="M53" s="13" t="n">
        <x:f>ROUND(I53*(1-J53),2)</x:f>
        <x:v>2490</x:v>
      </x:c>
      <x:c r="N53" s="13" t="n">
        <x:f>IF(F53="completed",H53*M53,0)</x:f>
        <x:v>2490</x:v>
      </x:c>
      <x:c r="O53" s="13" t="n">
        <x:f>K53*M53</x:f>
        <x:v>0</x:v>
      </x:c>
      <x:c r="P53" s="13" t="n">
        <x:f>N53-O53</x:f>
        <x:v>2490</x:v>
      </x:c>
      <x:c r="Q53" s="13" t="n">
        <x:f>IF(F53="completed",(H53-K53)*L53,0)</x:f>
        <x:v>1300</x:v>
      </x:c>
      <x:c r="R53" s="13" t="n">
        <x:f>P53-Q53</x:f>
        <x:v>1190</x:v>
      </x:c>
    </x:row>
    <x:row r="54" ht="23" customHeight="1">
      <x:c r="A54" s="10" t="str">
        <x:v>O0049</x:v>
      </x:c>
      <x:c r="B54" s="11" t="n">
        <x:v>46284</x:v>
      </x:c>
      <x:c r="C54" s="10" t="str">
        <x:v>P001</x:v>
      </x:c>
      <x:c r="D54" s="10" t="str">
        <x:v>Лампа настільна</x:v>
      </x:c>
      <x:c r="E54" s="10" t="str">
        <x:v>Освітлення</x:v>
      </x:c>
      <x:c r="F54" s="10" t="str">
        <x:v>completed</x:v>
      </x:c>
      <x:c r="G54" s="10" t="str">
        <x:v>Organic</x:v>
      </x:c>
      <x:c r="H54" s="10" t="n">
        <x:v>2</x:v>
      </x:c>
      <x:c r="I54" s="13" t="n">
        <x:v>890</x:v>
      </x:c>
      <x:c r="J54" s="15" t="n">
        <x:v>0</x:v>
      </x:c>
      <x:c r="K54" s="17" t="n">
        <x:v>0</x:v>
      </x:c>
      <x:c r="L54" s="13" t="n">
        <x:v>480</x:v>
      </x:c>
      <x:c r="M54" s="13" t="n">
        <x:f>ROUND(I54*(1-J54),2)</x:f>
        <x:v>890</x:v>
      </x:c>
      <x:c r="N54" s="13" t="n">
        <x:f>IF(F54="completed",H54*M54,0)</x:f>
        <x:v>1780</x:v>
      </x:c>
      <x:c r="O54" s="13" t="n">
        <x:f>K54*M54</x:f>
        <x:v>0</x:v>
      </x:c>
      <x:c r="P54" s="13" t="n">
        <x:f>N54-O54</x:f>
        <x:v>1780</x:v>
      </x:c>
      <x:c r="Q54" s="13" t="n">
        <x:f>IF(F54="completed",(H54-K54)*L54,0)</x:f>
        <x:v>960</x:v>
      </x:c>
      <x:c r="R54" s="13" t="n">
        <x:f>P54-Q54</x:f>
        <x:v>820</x:v>
      </x:c>
    </x:row>
    <x:row r="55" ht="23" customHeight="1">
      <x:c r="A55" s="2" t="str">
        <x:v>O0050</x:v>
      </x:c>
      <x:c r="B55" s="12" t="n">
        <x:v>46285</x:v>
      </x:c>
      <x:c r="C55" s="2" t="str">
        <x:v>P002</x:v>
      </x:c>
      <x:c r="D55" s="2" t="str">
        <x:v>Органайзер</x:v>
      </x:c>
      <x:c r="E55" s="2" t="str">
        <x:v>Аксесуари</x:v>
      </x:c>
      <x:c r="F55" s="2" t="str">
        <x:v>completed</x:v>
      </x:c>
      <x:c r="G55" s="2" t="str">
        <x:v>Organic</x:v>
      </x:c>
      <x:c r="H55" s="2" t="n">
        <x:v>3</x:v>
      </x:c>
      <x:c r="I55" s="14" t="n">
        <x:v>390</x:v>
      </x:c>
      <x:c r="J55" s="16" t="n">
        <x:v>0.1</x:v>
      </x:c>
      <x:c r="K55" s="18" t="n">
        <x:v>0</x:v>
      </x:c>
      <x:c r="L55" s="14" t="n">
        <x:v>190</x:v>
      </x:c>
      <x:c r="M55" s="13" t="n">
        <x:f>ROUND(I55*(1-J55),2)</x:f>
        <x:v>351</x:v>
      </x:c>
      <x:c r="N55" s="13" t="n">
        <x:f>IF(F55="completed",H55*M55,0)</x:f>
        <x:v>1053</x:v>
      </x:c>
      <x:c r="O55" s="13" t="n">
        <x:f>K55*M55</x:f>
        <x:v>0</x:v>
      </x:c>
      <x:c r="P55" s="13" t="n">
        <x:f>N55-O55</x:f>
        <x:v>1053</x:v>
      </x:c>
      <x:c r="Q55" s="13" t="n">
        <x:f>IF(F55="completed",(H55-K55)*L55,0)</x:f>
        <x:v>570</x:v>
      </x:c>
      <x:c r="R55" s="13" t="n">
        <x:f>P55-Q55</x:f>
        <x:v>483</x:v>
      </x:c>
    </x:row>
    <x:row r="56" ht="23" customHeight="1">
      <x:c r="A56" s="10" t="str">
        <x:v>O0051</x:v>
      </x:c>
      <x:c r="B56" s="11" t="n">
        <x:v>46286</x:v>
      </x:c>
      <x:c r="C56" s="10" t="str">
        <x:v>P003</x:v>
      </x:c>
      <x:c r="D56" s="10" t="str">
        <x:v>Килимок</x:v>
      </x:c>
      <x:c r="E56" s="10" t="str">
        <x:v>Аксесуари</x:v>
      </x:c>
      <x:c r="F56" s="10" t="str">
        <x:v>cancelled</x:v>
      </x:c>
      <x:c r="G56" s="10" t="str">
        <x:v>Organic</x:v>
      </x:c>
      <x:c r="H56" s="10" t="n">
        <x:v>1</x:v>
      </x:c>
      <x:c r="I56" s="13" t="n">
        <x:v>490</x:v>
      </x:c>
      <x:c r="J56" s="15" t="n">
        <x:v>0</x:v>
      </x:c>
      <x:c r="K56" s="17" t="n">
        <x:v>0</x:v>
      </x:c>
      <x:c r="L56" s="13" t="n">
        <x:v>240</x:v>
      </x:c>
      <x:c r="M56" s="13" t="n">
        <x:f>ROUND(I56*(1-J56),2)</x:f>
        <x:v>490</x:v>
      </x:c>
      <x:c r="N56" s="13" t="n">
        <x:f>IF(F56="completed",H56*M56,0)</x:f>
        <x:v>0</x:v>
      </x:c>
      <x:c r="O56" s="13" t="n">
        <x:f>K56*M56</x:f>
        <x:v>0</x:v>
      </x:c>
      <x:c r="P56" s="13" t="n">
        <x:f>N56-O56</x:f>
        <x:v>0</x:v>
      </x:c>
      <x:c r="Q56" s="13" t="n">
        <x:f>IF(F56="completed",(H56-K56)*L56,0)</x:f>
        <x:v>0</x:v>
      </x:c>
      <x:c r="R56" s="13" t="n">
        <x:f>P56-Q56</x:f>
        <x:v>0</x:v>
      </x:c>
    </x:row>
    <x:row r="57" ht="23" customHeight="1">
      <x:c r="A57" s="2" t="str">
        <x:v>O0052</x:v>
      </x:c>
      <x:c r="B57" s="12" t="n">
        <x:v>46287</x:v>
      </x:c>
      <x:c r="C57" s="2" t="str">
        <x:v>P004</x:v>
      </x:c>
      <x:c r="D57" s="2" t="str">
        <x:v>Крісло</x:v>
      </x:c>
      <x:c r="E57" s="2" t="str">
        <x:v>Меблі</x:v>
      </x:c>
      <x:c r="F57" s="2" t="str">
        <x:v>completed</x:v>
      </x:c>
      <x:c r="G57" s="2" t="str">
        <x:v>Organic</x:v>
      </x:c>
      <x:c r="H57" s="2" t="n">
        <x:v>2</x:v>
      </x:c>
      <x:c r="I57" s="14" t="n">
        <x:v>4290</x:v>
      </x:c>
      <x:c r="J57" s="16" t="n">
        <x:v>0</x:v>
      </x:c>
      <x:c r="K57" s="18" t="n">
        <x:v>0</x:v>
      </x:c>
      <x:c r="L57" s="14" t="n">
        <x:v>2400</x:v>
      </x:c>
      <x:c r="M57" s="13" t="n">
        <x:f>ROUND(I57*(1-J57),2)</x:f>
        <x:v>4290</x:v>
      </x:c>
      <x:c r="N57" s="13" t="n">
        <x:f>IF(F57="completed",H57*M57,0)</x:f>
        <x:v>8580</x:v>
      </x:c>
      <x:c r="O57" s="13" t="n">
        <x:f>K57*M57</x:f>
        <x:v>0</x:v>
      </x:c>
      <x:c r="P57" s="13" t="n">
        <x:f>N57-O57</x:f>
        <x:v>8580</x:v>
      </x:c>
      <x:c r="Q57" s="13" t="n">
        <x:f>IF(F57="completed",(H57-K57)*L57,0)</x:f>
        <x:v>4800</x:v>
      </x:c>
      <x:c r="R57" s="13" t="n">
        <x:f>P57-Q57</x:f>
        <x:v>3780</x:v>
      </x:c>
    </x:row>
    <x:row r="58" ht="23" customHeight="1">
      <x:c r="A58" s="10" t="str">
        <x:v>O0053</x:v>
      </x:c>
      <x:c r="B58" s="11" t="n">
        <x:v>46288</x:v>
      </x:c>
      <x:c r="C58" s="10" t="str">
        <x:v>P005</x:v>
      </x:c>
      <x:c r="D58" s="10" t="str">
        <x:v>Полиця</x:v>
      </x:c>
      <x:c r="E58" s="10" t="str">
        <x:v>Меблі</x:v>
      </x:c>
      <x:c r="F58" s="10" t="str">
        <x:v>completed</x:v>
      </x:c>
      <x:c r="G58" s="10" t="str">
        <x:v>Organic</x:v>
      </x:c>
      <x:c r="H58" s="10" t="n">
        <x:v>3</x:v>
      </x:c>
      <x:c r="I58" s="13" t="n">
        <x:v>1490</x:v>
      </x:c>
      <x:c r="J58" s="15" t="n">
        <x:v>0</x:v>
      </x:c>
      <x:c r="K58" s="17" t="n">
        <x:v>0</x:v>
      </x:c>
      <x:c r="L58" s="13" t="n">
        <x:v>760</x:v>
      </x:c>
      <x:c r="M58" s="13" t="n">
        <x:f>ROUND(I58*(1-J58),2)</x:f>
        <x:v>1490</x:v>
      </x:c>
      <x:c r="N58" s="13" t="n">
        <x:f>IF(F58="completed",H58*M58,0)</x:f>
        <x:v>4470</x:v>
      </x:c>
      <x:c r="O58" s="13" t="n">
        <x:f>K58*M58</x:f>
        <x:v>0</x:v>
      </x:c>
      <x:c r="P58" s="13" t="n">
        <x:f>N58-O58</x:f>
        <x:v>4470</x:v>
      </x:c>
      <x:c r="Q58" s="13" t="n">
        <x:f>IF(F58="completed",(H58-K58)*L58,0)</x:f>
        <x:v>2280</x:v>
      </x:c>
      <x:c r="R58" s="13" t="n">
        <x:f>P58-Q58</x:f>
        <x:v>2190</x:v>
      </x:c>
    </x:row>
    <x:row r="59" ht="23" customHeight="1">
      <x:c r="A59" s="2" t="str">
        <x:v>O0054</x:v>
      </x:c>
      <x:c r="B59" s="12" t="n">
        <x:v>46289</x:v>
      </x:c>
      <x:c r="C59" s="2" t="str">
        <x:v>P006</x:v>
      </x:c>
      <x:c r="D59" s="2" t="str">
        <x:v>Торшер</x:v>
      </x:c>
      <x:c r="E59" s="2" t="str">
        <x:v>Освітлення</x:v>
      </x:c>
      <x:c r="F59" s="2" t="str">
        <x:v>completed</x:v>
      </x:c>
      <x:c r="G59" s="2" t="str">
        <x:v>Meta Ads</x:v>
      </x:c>
      <x:c r="H59" s="2" t="n">
        <x:v>1</x:v>
      </x:c>
      <x:c r="I59" s="14" t="n">
        <x:v>2490</x:v>
      </x:c>
      <x:c r="J59" s="16" t="n">
        <x:v>0</x:v>
      </x:c>
      <x:c r="K59" s="18" t="n">
        <x:v>0</x:v>
      </x:c>
      <x:c r="L59" s="14" t="n">
        <x:v>1300</x:v>
      </x:c>
      <x:c r="M59" s="13" t="n">
        <x:f>ROUND(I59*(1-J59),2)</x:f>
        <x:v>2490</x:v>
      </x:c>
      <x:c r="N59" s="13" t="n">
        <x:f>IF(F59="completed",H59*M59,0)</x:f>
        <x:v>2490</x:v>
      </x:c>
      <x:c r="O59" s="13" t="n">
        <x:f>K59*M59</x:f>
        <x:v>0</x:v>
      </x:c>
      <x:c r="P59" s="13" t="n">
        <x:f>N59-O59</x:f>
        <x:v>2490</x:v>
      </x:c>
      <x:c r="Q59" s="13" t="n">
        <x:f>IF(F59="completed",(H59-K59)*L59,0)</x:f>
        <x:v>1300</x:v>
      </x:c>
      <x:c r="R59" s="13" t="n">
        <x:f>P59-Q59</x:f>
        <x:v>1190</x:v>
      </x:c>
    </x:row>
    <x:row r="60" ht="23" customHeight="1">
      <x:c r="A60" s="10" t="str">
        <x:v>O0055</x:v>
      </x:c>
      <x:c r="B60" s="11" t="n">
        <x:v>46290</x:v>
      </x:c>
      <x:c r="C60" s="10" t="str">
        <x:v>P001</x:v>
      </x:c>
      <x:c r="D60" s="10" t="str">
        <x:v>Лампа настільна</x:v>
      </x:c>
      <x:c r="E60" s="10" t="str">
        <x:v>Освітлення</x:v>
      </x:c>
      <x:c r="F60" s="10" t="str">
        <x:v>completed</x:v>
      </x:c>
      <x:c r="G60" s="10" t="str">
        <x:v>Meta Ads</x:v>
      </x:c>
      <x:c r="H60" s="10" t="n">
        <x:v>2</x:v>
      </x:c>
      <x:c r="I60" s="13" t="n">
        <x:v>890</x:v>
      </x:c>
      <x:c r="J60" s="15" t="n">
        <x:v>0.1</x:v>
      </x:c>
      <x:c r="K60" s="17" t="n">
        <x:v>0</x:v>
      </x:c>
      <x:c r="L60" s="13" t="n">
        <x:v>480</x:v>
      </x:c>
      <x:c r="M60" s="13" t="n">
        <x:f>ROUND(I60*(1-J60),2)</x:f>
        <x:v>801</x:v>
      </x:c>
      <x:c r="N60" s="13" t="n">
        <x:f>IF(F60="completed",H60*M60,0)</x:f>
        <x:v>1602</x:v>
      </x:c>
      <x:c r="O60" s="13" t="n">
        <x:f>K60*M60</x:f>
        <x:v>0</x:v>
      </x:c>
      <x:c r="P60" s="13" t="n">
        <x:f>N60-O60</x:f>
        <x:v>1602</x:v>
      </x:c>
      <x:c r="Q60" s="13" t="n">
        <x:f>IF(F60="completed",(H60-K60)*L60,0)</x:f>
        <x:v>960</x:v>
      </x:c>
      <x:c r="R60" s="13" t="n">
        <x:f>P60-Q60</x:f>
        <x:v>642</x:v>
      </x:c>
    </x:row>
    <x:row r="61" ht="23" customHeight="1">
      <x:c r="A61" s="2" t="str">
        <x:v>O0056</x:v>
      </x:c>
      <x:c r="B61" s="12" t="n">
        <x:v>46291</x:v>
      </x:c>
      <x:c r="C61" s="2" t="str">
        <x:v>P002</x:v>
      </x:c>
      <x:c r="D61" s="2" t="str">
        <x:v>Органайзер</x:v>
      </x:c>
      <x:c r="E61" s="2" t="str">
        <x:v>Аксесуари</x:v>
      </x:c>
      <x:c r="F61" s="2" t="str">
        <x:v>completed</x:v>
      </x:c>
      <x:c r="G61" s="2" t="str">
        <x:v>Meta Ads</x:v>
      </x:c>
      <x:c r="H61" s="2" t="n">
        <x:v>3</x:v>
      </x:c>
      <x:c r="I61" s="14" t="n">
        <x:v>390</x:v>
      </x:c>
      <x:c r="J61" s="16" t="n">
        <x:v>0</x:v>
      </x:c>
      <x:c r="K61" s="18" t="n">
        <x:v>0</x:v>
      </x:c>
      <x:c r="L61" s="14" t="n">
        <x:v>190</x:v>
      </x:c>
      <x:c r="M61" s="13" t="n">
        <x:f>ROUND(I61*(1-J61),2)</x:f>
        <x:v>390</x:v>
      </x:c>
      <x:c r="N61" s="13" t="n">
        <x:f>IF(F61="completed",H61*M61,0)</x:f>
        <x:v>1170</x:v>
      </x:c>
      <x:c r="O61" s="13" t="n">
        <x:f>K61*M61</x:f>
        <x:v>0</x:v>
      </x:c>
      <x:c r="P61" s="13" t="n">
        <x:f>N61-O61</x:f>
        <x:v>1170</x:v>
      </x:c>
      <x:c r="Q61" s="13" t="n">
        <x:f>IF(F61="completed",(H61-K61)*L61,0)</x:f>
        <x:v>570</x:v>
      </x:c>
      <x:c r="R61" s="13" t="n">
        <x:f>P61-Q61</x:f>
        <x:v>600</x:v>
      </x:c>
    </x:row>
    <x:row r="62" ht="23" customHeight="1">
      <x:c r="A62" s="10" t="str">
        <x:v>O0057</x:v>
      </x:c>
      <x:c r="B62" s="11" t="n">
        <x:v>46292</x:v>
      </x:c>
      <x:c r="C62" s="10" t="str">
        <x:v>P003</x:v>
      </x:c>
      <x:c r="D62" s="10" t="str">
        <x:v>Килимок</x:v>
      </x:c>
      <x:c r="E62" s="10" t="str">
        <x:v>Аксесуари</x:v>
      </x:c>
      <x:c r="F62" s="10" t="str">
        <x:v>completed</x:v>
      </x:c>
      <x:c r="G62" s="10" t="str">
        <x:v>Meta Ads</x:v>
      </x:c>
      <x:c r="H62" s="10" t="n">
        <x:v>1</x:v>
      </x:c>
      <x:c r="I62" s="13" t="n">
        <x:v>490</x:v>
      </x:c>
      <x:c r="J62" s="15" t="n">
        <x:v>0</x:v>
      </x:c>
      <x:c r="K62" s="17" t="n">
        <x:v>1</x:v>
      </x:c>
      <x:c r="L62" s="13" t="n">
        <x:v>240</x:v>
      </x:c>
      <x:c r="M62" s="13" t="n">
        <x:f>ROUND(I62*(1-J62),2)</x:f>
        <x:v>490</x:v>
      </x:c>
      <x:c r="N62" s="13" t="n">
        <x:f>IF(F62="completed",H62*M62,0)</x:f>
        <x:v>490</x:v>
      </x:c>
      <x:c r="O62" s="13" t="n">
        <x:f>K62*M62</x:f>
        <x:v>490</x:v>
      </x:c>
      <x:c r="P62" s="13" t="n">
        <x:f>N62-O62</x:f>
        <x:v>0</x:v>
      </x:c>
      <x:c r="Q62" s="13" t="n">
        <x:f>IF(F62="completed",(H62-K62)*L62,0)</x:f>
        <x:v>0</x:v>
      </x:c>
      <x:c r="R62" s="13" t="n">
        <x:f>P62-Q62</x:f>
        <x:v>0</x:v>
      </x:c>
    </x:row>
    <x:row r="63" ht="23" customHeight="1">
      <x:c r="A63" s="2" t="str">
        <x:v>O0058</x:v>
      </x:c>
      <x:c r="B63" s="12" t="n">
        <x:v>46293</x:v>
      </x:c>
      <x:c r="C63" s="2" t="str">
        <x:v>P004</x:v>
      </x:c>
      <x:c r="D63" s="2" t="str">
        <x:v>Крісло</x:v>
      </x:c>
      <x:c r="E63" s="2" t="str">
        <x:v>Меблі</x:v>
      </x:c>
      <x:c r="F63" s="2" t="str">
        <x:v>completed</x:v>
      </x:c>
      <x:c r="G63" s="2" t="str">
        <x:v>Meta Ads</x:v>
      </x:c>
      <x:c r="H63" s="2" t="n">
        <x:v>2</x:v>
      </x:c>
      <x:c r="I63" s="14" t="n">
        <x:v>4290</x:v>
      </x:c>
      <x:c r="J63" s="16" t="n">
        <x:v>0</x:v>
      </x:c>
      <x:c r="K63" s="18" t="n">
        <x:v>0</x:v>
      </x:c>
      <x:c r="L63" s="14" t="n">
        <x:v>2400</x:v>
      </x:c>
      <x:c r="M63" s="13" t="n">
        <x:f>ROUND(I63*(1-J63),2)</x:f>
        <x:v>4290</x:v>
      </x:c>
      <x:c r="N63" s="13" t="n">
        <x:f>IF(F63="completed",H63*M63,0)</x:f>
        <x:v>8580</x:v>
      </x:c>
      <x:c r="O63" s="13" t="n">
        <x:f>K63*M63</x:f>
        <x:v>0</x:v>
      </x:c>
      <x:c r="P63" s="13" t="n">
        <x:f>N63-O63</x:f>
        <x:v>8580</x:v>
      </x:c>
      <x:c r="Q63" s="13" t="n">
        <x:f>IF(F63="completed",(H63-K63)*L63,0)</x:f>
        <x:v>4800</x:v>
      </x:c>
      <x:c r="R63" s="13" t="n">
        <x:f>P63-Q63</x:f>
        <x:v>3780</x:v>
      </x:c>
    </x:row>
    <x:row r="64" ht="23" customHeight="1">
      <x:c r="A64" s="10" t="str">
        <x:v>O0059</x:v>
      </x:c>
      <x:c r="B64" s="11" t="n">
        <x:v>46294</x:v>
      </x:c>
      <x:c r="C64" s="10" t="str">
        <x:v>P005</x:v>
      </x:c>
      <x:c r="D64" s="10" t="str">
        <x:v>Полиця</x:v>
      </x:c>
      <x:c r="E64" s="10" t="str">
        <x:v>Меблі</x:v>
      </x:c>
      <x:c r="F64" s="10" t="str">
        <x:v>completed</x:v>
      </x:c>
      <x:c r="G64" s="10" t="str">
        <x:v>Meta Ads</x:v>
      </x:c>
      <x:c r="H64" s="10" t="n">
        <x:v>3</x:v>
      </x:c>
      <x:c r="I64" s="13" t="n">
        <x:v>1490</x:v>
      </x:c>
      <x:c r="J64" s="15" t="n">
        <x:v>0</x:v>
      </x:c>
      <x:c r="K64" s="17" t="n">
        <x:v>0</x:v>
      </x:c>
      <x:c r="L64" s="13" t="n">
        <x:v>760</x:v>
      </x:c>
      <x:c r="M64" s="13" t="n">
        <x:f>ROUND(I64*(1-J64),2)</x:f>
        <x:v>1490</x:v>
      </x:c>
      <x:c r="N64" s="13" t="n">
        <x:f>IF(F64="completed",H64*M64,0)</x:f>
        <x:v>4470</x:v>
      </x:c>
      <x:c r="O64" s="13" t="n">
        <x:f>K64*M64</x:f>
        <x:v>0</x:v>
      </x:c>
      <x:c r="P64" s="13" t="n">
        <x:f>N64-O64</x:f>
        <x:v>4470</x:v>
      </x:c>
      <x:c r="Q64" s="13" t="n">
        <x:f>IF(F64="completed",(H64-K64)*L64,0)</x:f>
        <x:v>2280</x:v>
      </x:c>
      <x:c r="R64" s="13" t="n">
        <x:f>P64-Q64</x:f>
        <x:v>2190</x:v>
      </x:c>
    </x:row>
    <x:row r="65" ht="23" customHeight="1">
      <x:c r="A65" s="2" t="str">
        <x:v>O0060</x:v>
      </x:c>
      <x:c r="B65" s="12" t="n">
        <x:v>46295</x:v>
      </x:c>
      <x:c r="C65" s="2" t="str">
        <x:v>P006</x:v>
      </x:c>
      <x:c r="D65" s="2" t="str">
        <x:v>Торшер</x:v>
      </x:c>
      <x:c r="E65" s="2" t="str">
        <x:v>Освітлення</x:v>
      </x:c>
      <x:c r="F65" s="2" t="str">
        <x:v>completed</x:v>
      </x:c>
      <x:c r="G65" s="2" t="str">
        <x:v>Google Ads</x:v>
      </x:c>
      <x:c r="H65" s="2" t="n">
        <x:v>1</x:v>
      </x:c>
      <x:c r="I65" s="14" t="n">
        <x:v>2490</x:v>
      </x:c>
      <x:c r="J65" s="16" t="n">
        <x:v>0.1</x:v>
      </x:c>
      <x:c r="K65" s="18" t="n">
        <x:v>0</x:v>
      </x:c>
      <x:c r="L65" s="14" t="n">
        <x:v>1300</x:v>
      </x:c>
      <x:c r="M65" s="13" t="n">
        <x:f>ROUND(I65*(1-J65),2)</x:f>
        <x:v>2241</x:v>
      </x:c>
      <x:c r="N65" s="13" t="n">
        <x:f>IF(F65="completed",H65*M65,0)</x:f>
        <x:v>2241</x:v>
      </x:c>
      <x:c r="O65" s="13" t="n">
        <x:f>K65*M65</x:f>
        <x:v>0</x:v>
      </x:c>
      <x:c r="P65" s="13" t="n">
        <x:f>N65-O65</x:f>
        <x:v>2241</x:v>
      </x:c>
      <x:c r="Q65" s="13" t="n">
        <x:f>IF(F65="completed",(H65-K65)*L65,0)</x:f>
        <x:v>1300</x:v>
      </x:c>
      <x:c r="R65" s="13" t="n">
        <x:f>P65-Q65</x:f>
        <x:v>941</x:v>
      </x:c>
    </x:row>
    <x:row r="66" ht="23" customHeight="1">
      <x:c r="A66" s="10" t="str">
        <x:v>O0061</x:v>
      </x:c>
      <x:c r="B66" s="11" t="n">
        <x:v>46266</x:v>
      </x:c>
      <x:c r="C66" s="10" t="str">
        <x:v>P001</x:v>
      </x:c>
      <x:c r="D66" s="10" t="str">
        <x:v>Лампа настільна</x:v>
      </x:c>
      <x:c r="E66" s="10" t="str">
        <x:v>Освітлення</x:v>
      </x:c>
      <x:c r="F66" s="10" t="str">
        <x:v>completed</x:v>
      </x:c>
      <x:c r="G66" s="10" t="str">
        <x:v>Google Ads</x:v>
      </x:c>
      <x:c r="H66" s="10" t="n">
        <x:v>2</x:v>
      </x:c>
      <x:c r="I66" s="13" t="n">
        <x:v>890</x:v>
      </x:c>
      <x:c r="J66" s="15" t="n">
        <x:v>0</x:v>
      </x:c>
      <x:c r="K66" s="17" t="n">
        <x:v>0</x:v>
      </x:c>
      <x:c r="L66" s="13" t="n">
        <x:v>480</x:v>
      </x:c>
      <x:c r="M66" s="13" t="n">
        <x:f>ROUND(I66*(1-J66),2)</x:f>
        <x:v>890</x:v>
      </x:c>
      <x:c r="N66" s="13" t="n">
        <x:f>IF(F66="completed",H66*M66,0)</x:f>
        <x:v>1780</x:v>
      </x:c>
      <x:c r="O66" s="13" t="n">
        <x:f>K66*M66</x:f>
        <x:v>0</x:v>
      </x:c>
      <x:c r="P66" s="13" t="n">
        <x:f>N66-O66</x:f>
        <x:v>1780</x:v>
      </x:c>
      <x:c r="Q66" s="13" t="n">
        <x:f>IF(F66="completed",(H66-K66)*L66,0)</x:f>
        <x:v>960</x:v>
      </x:c>
      <x:c r="R66" s="13" t="n">
        <x:f>P66-Q66</x:f>
        <x:v>820</x:v>
      </x:c>
    </x:row>
    <x:row r="67" ht="23" customHeight="1">
      <x:c r="A67" s="2" t="str">
        <x:v>O0062</x:v>
      </x:c>
      <x:c r="B67" s="12" t="n">
        <x:v>46267</x:v>
      </x:c>
      <x:c r="C67" s="2" t="str">
        <x:v>P002</x:v>
      </x:c>
      <x:c r="D67" s="2" t="str">
        <x:v>Органайзер</x:v>
      </x:c>
      <x:c r="E67" s="2" t="str">
        <x:v>Аксесуари</x:v>
      </x:c>
      <x:c r="F67" s="2" t="str">
        <x:v>completed</x:v>
      </x:c>
      <x:c r="G67" s="2" t="str">
        <x:v>Google Ads</x:v>
      </x:c>
      <x:c r="H67" s="2" t="n">
        <x:v>3</x:v>
      </x:c>
      <x:c r="I67" s="14" t="n">
        <x:v>390</x:v>
      </x:c>
      <x:c r="J67" s="16" t="n">
        <x:v>0</x:v>
      </x:c>
      <x:c r="K67" s="18" t="n">
        <x:v>0</x:v>
      </x:c>
      <x:c r="L67" s="14" t="n">
        <x:v>190</x:v>
      </x:c>
      <x:c r="M67" s="13" t="n">
        <x:f>ROUND(I67*(1-J67),2)</x:f>
        <x:v>390</x:v>
      </x:c>
      <x:c r="N67" s="13" t="n">
        <x:f>IF(F67="completed",H67*M67,0)</x:f>
        <x:v>1170</x:v>
      </x:c>
      <x:c r="O67" s="13" t="n">
        <x:f>K67*M67</x:f>
        <x:v>0</x:v>
      </x:c>
      <x:c r="P67" s="13" t="n">
        <x:f>N67-O67</x:f>
        <x:v>1170</x:v>
      </x:c>
      <x:c r="Q67" s="13" t="n">
        <x:f>IF(F67="completed",(H67-K67)*L67,0)</x:f>
        <x:v>570</x:v>
      </x:c>
      <x:c r="R67" s="13" t="n">
        <x:f>P67-Q67</x:f>
        <x:v>600</x:v>
      </x:c>
    </x:row>
    <x:row r="68" ht="23" customHeight="1">
      <x:c r="A68" s="10" t="str">
        <x:v>O0063</x:v>
      </x:c>
      <x:c r="B68" s="11" t="n">
        <x:v>46268</x:v>
      </x:c>
      <x:c r="C68" s="10" t="str">
        <x:v>P003</x:v>
      </x:c>
      <x:c r="D68" s="10" t="str">
        <x:v>Килимок</x:v>
      </x:c>
      <x:c r="E68" s="10" t="str">
        <x:v>Аксесуари</x:v>
      </x:c>
      <x:c r="F68" s="10" t="str">
        <x:v>completed</x:v>
      </x:c>
      <x:c r="G68" s="10" t="str">
        <x:v>Google Ads</x:v>
      </x:c>
      <x:c r="H68" s="10" t="n">
        <x:v>1</x:v>
      </x:c>
      <x:c r="I68" s="13" t="n">
        <x:v>490</x:v>
      </x:c>
      <x:c r="J68" s="15" t="n">
        <x:v>0</x:v>
      </x:c>
      <x:c r="K68" s="17" t="n">
        <x:v>0</x:v>
      </x:c>
      <x:c r="L68" s="13" t="n">
        <x:v>240</x:v>
      </x:c>
      <x:c r="M68" s="13" t="n">
        <x:f>ROUND(I68*(1-J68),2)</x:f>
        <x:v>490</x:v>
      </x:c>
      <x:c r="N68" s="13" t="n">
        <x:f>IF(F68="completed",H68*M68,0)</x:f>
        <x:v>490</x:v>
      </x:c>
      <x:c r="O68" s="13" t="n">
        <x:f>K68*M68</x:f>
        <x:v>0</x:v>
      </x:c>
      <x:c r="P68" s="13" t="n">
        <x:f>N68-O68</x:f>
        <x:v>490</x:v>
      </x:c>
      <x:c r="Q68" s="13" t="n">
        <x:f>IF(F68="completed",(H68-K68)*L68,0)</x:f>
        <x:v>240</x:v>
      </x:c>
      <x:c r="R68" s="13" t="n">
        <x:f>P68-Q68</x:f>
        <x:v>250</x:v>
      </x:c>
    </x:row>
    <x:row r="69" ht="23" customHeight="1">
      <x:c r="A69" s="2" t="str">
        <x:v>O0064</x:v>
      </x:c>
      <x:c r="B69" s="12" t="n">
        <x:v>46269</x:v>
      </x:c>
      <x:c r="C69" s="2" t="str">
        <x:v>P004</x:v>
      </x:c>
      <x:c r="D69" s="2" t="str">
        <x:v>Крісло</x:v>
      </x:c>
      <x:c r="E69" s="2" t="str">
        <x:v>Меблі</x:v>
      </x:c>
      <x:c r="F69" s="2" t="str">
        <x:v>completed</x:v>
      </x:c>
      <x:c r="G69" s="2" t="str">
        <x:v>Google Ads</x:v>
      </x:c>
      <x:c r="H69" s="2" t="n">
        <x:v>2</x:v>
      </x:c>
      <x:c r="I69" s="14" t="n">
        <x:v>4290</x:v>
      </x:c>
      <x:c r="J69" s="16" t="n">
        <x:v>0</x:v>
      </x:c>
      <x:c r="K69" s="18" t="n">
        <x:v>0</x:v>
      </x:c>
      <x:c r="L69" s="14" t="n">
        <x:v>2400</x:v>
      </x:c>
      <x:c r="M69" s="13" t="n">
        <x:f>ROUND(I69*(1-J69),2)</x:f>
        <x:v>4290</x:v>
      </x:c>
      <x:c r="N69" s="13" t="n">
        <x:f>IF(F69="completed",H69*M69,0)</x:f>
        <x:v>8580</x:v>
      </x:c>
      <x:c r="O69" s="13" t="n">
        <x:f>K69*M69</x:f>
        <x:v>0</x:v>
      </x:c>
      <x:c r="P69" s="13" t="n">
        <x:f>N69-O69</x:f>
        <x:v>8580</x:v>
      </x:c>
      <x:c r="Q69" s="13" t="n">
        <x:f>IF(F69="completed",(H69-K69)*L69,0)</x:f>
        <x:v>4800</x:v>
      </x:c>
      <x:c r="R69" s="13" t="n">
        <x:f>P69-Q69</x:f>
        <x:v>3780</x:v>
      </x:c>
    </x:row>
    <x:row r="70" ht="23" customHeight="1">
      <x:c r="A70" s="10" t="str">
        <x:v>O0065</x:v>
      </x:c>
      <x:c r="B70" s="11" t="n">
        <x:v>46270</x:v>
      </x:c>
      <x:c r="C70" s="10" t="str">
        <x:v>P005</x:v>
      </x:c>
      <x:c r="D70" s="10" t="str">
        <x:v>Полиця</x:v>
      </x:c>
      <x:c r="E70" s="10" t="str">
        <x:v>Меблі</x:v>
      </x:c>
      <x:c r="F70" s="10" t="str">
        <x:v>completed</x:v>
      </x:c>
      <x:c r="G70" s="10" t="str">
        <x:v>Google Ads</x:v>
      </x:c>
      <x:c r="H70" s="10" t="n">
        <x:v>3</x:v>
      </x:c>
      <x:c r="I70" s="13" t="n">
        <x:v>1490</x:v>
      </x:c>
      <x:c r="J70" s="15" t="n">
        <x:v>0.1</x:v>
      </x:c>
      <x:c r="K70" s="17" t="n">
        <x:v>0</x:v>
      </x:c>
      <x:c r="L70" s="13" t="n">
        <x:v>760</x:v>
      </x:c>
      <x:c r="M70" s="13" t="n">
        <x:f>ROUND(I70*(1-J70),2)</x:f>
        <x:v>1341</x:v>
      </x:c>
      <x:c r="N70" s="13" t="n">
        <x:f>IF(F70="completed",H70*M70,0)</x:f>
        <x:v>4023</x:v>
      </x:c>
      <x:c r="O70" s="13" t="n">
        <x:f>K70*M70</x:f>
        <x:v>0</x:v>
      </x:c>
      <x:c r="P70" s="13" t="n">
        <x:f>N70-O70</x:f>
        <x:v>4023</x:v>
      </x:c>
      <x:c r="Q70" s="13" t="n">
        <x:f>IF(F70="completed",(H70-K70)*L70,0)</x:f>
        <x:v>2280</x:v>
      </x:c>
      <x:c r="R70" s="13" t="n">
        <x:f>P70-Q70</x:f>
        <x:v>1743</x:v>
      </x:c>
    </x:row>
    <x:row r="71" ht="23" customHeight="1">
      <x:c r="A71" s="2" t="str">
        <x:v>O0066</x:v>
      </x:c>
      <x:c r="B71" s="12" t="n">
        <x:v>46271</x:v>
      </x:c>
      <x:c r="C71" s="2" t="str">
        <x:v>P006</x:v>
      </x:c>
      <x:c r="D71" s="2" t="str">
        <x:v>Торшер</x:v>
      </x:c>
      <x:c r="E71" s="2" t="str">
        <x:v>Освітлення</x:v>
      </x:c>
      <x:c r="F71" s="2" t="str">
        <x:v>completed</x:v>
      </x:c>
      <x:c r="G71" s="2" t="str">
        <x:v>Organic</x:v>
      </x:c>
      <x:c r="H71" s="2" t="n">
        <x:v>1</x:v>
      </x:c>
      <x:c r="I71" s="14" t="n">
        <x:v>2490</x:v>
      </x:c>
      <x:c r="J71" s="16" t="n">
        <x:v>0</x:v>
      </x:c>
      <x:c r="K71" s="18" t="n">
        <x:v>1</x:v>
      </x:c>
      <x:c r="L71" s="14" t="n">
        <x:v>1300</x:v>
      </x:c>
      <x:c r="M71" s="13" t="n">
        <x:f>ROUND(I71*(1-J71),2)</x:f>
        <x:v>2490</x:v>
      </x:c>
      <x:c r="N71" s="13" t="n">
        <x:f>IF(F71="completed",H71*M71,0)</x:f>
        <x:v>2490</x:v>
      </x:c>
      <x:c r="O71" s="13" t="n">
        <x:f>K71*M71</x:f>
        <x:v>2490</x:v>
      </x:c>
      <x:c r="P71" s="13" t="n">
        <x:f>N71-O71</x:f>
        <x:v>0</x:v>
      </x:c>
      <x:c r="Q71" s="13" t="n">
        <x:f>IF(F71="completed",(H71-K71)*L71,0)</x:f>
        <x:v>0</x:v>
      </x:c>
      <x:c r="R71" s="13" t="n">
        <x:f>P71-Q71</x:f>
        <x:v>0</x:v>
      </x:c>
    </x:row>
    <x:row r="72" ht="23" customHeight="1">
      <x:c r="A72" s="10" t="str">
        <x:v>O0067</x:v>
      </x:c>
      <x:c r="B72" s="11" t="n">
        <x:v>46272</x:v>
      </x:c>
      <x:c r="C72" s="10" t="str">
        <x:v>P001</x:v>
      </x:c>
      <x:c r="D72" s="10" t="str">
        <x:v>Лампа настільна</x:v>
      </x:c>
      <x:c r="E72" s="10" t="str">
        <x:v>Освітлення</x:v>
      </x:c>
      <x:c r="F72" s="10" t="str">
        <x:v>completed</x:v>
      </x:c>
      <x:c r="G72" s="10" t="str">
        <x:v>Organic</x:v>
      </x:c>
      <x:c r="H72" s="10" t="n">
        <x:v>2</x:v>
      </x:c>
      <x:c r="I72" s="13" t="n">
        <x:v>890</x:v>
      </x:c>
      <x:c r="J72" s="15" t="n">
        <x:v>0</x:v>
      </x:c>
      <x:c r="K72" s="17" t="n">
        <x:v>0</x:v>
      </x:c>
      <x:c r="L72" s="13" t="n">
        <x:v>480</x:v>
      </x:c>
      <x:c r="M72" s="13" t="n">
        <x:f>ROUND(I72*(1-J72),2)</x:f>
        <x:v>890</x:v>
      </x:c>
      <x:c r="N72" s="13" t="n">
        <x:f>IF(F72="completed",H72*M72,0)</x:f>
        <x:v>1780</x:v>
      </x:c>
      <x:c r="O72" s="13" t="n">
        <x:f>K72*M72</x:f>
        <x:v>0</x:v>
      </x:c>
      <x:c r="P72" s="13" t="n">
        <x:f>N72-O72</x:f>
        <x:v>1780</x:v>
      </x:c>
      <x:c r="Q72" s="13" t="n">
        <x:f>IF(F72="completed",(H72-K72)*L72,0)</x:f>
        <x:v>960</x:v>
      </x:c>
      <x:c r="R72" s="13" t="n">
        <x:f>P72-Q72</x:f>
        <x:v>820</x:v>
      </x:c>
    </x:row>
    <x:row r="73" ht="23" customHeight="1">
      <x:c r="A73" s="2" t="str">
        <x:v>O0068</x:v>
      </x:c>
      <x:c r="B73" s="12" t="n">
        <x:v>46273</x:v>
      </x:c>
      <x:c r="C73" s="2" t="str">
        <x:v>P002</x:v>
      </x:c>
      <x:c r="D73" s="2" t="str">
        <x:v>Органайзер</x:v>
      </x:c>
      <x:c r="E73" s="2" t="str">
        <x:v>Аксесуари</x:v>
      </x:c>
      <x:c r="F73" s="2" t="str">
        <x:v>cancelled</x:v>
      </x:c>
      <x:c r="G73" s="2" t="str">
        <x:v>Organic</x:v>
      </x:c>
      <x:c r="H73" s="2" t="n">
        <x:v>3</x:v>
      </x:c>
      <x:c r="I73" s="14" t="n">
        <x:v>390</x:v>
      </x:c>
      <x:c r="J73" s="16" t="n">
        <x:v>0</x:v>
      </x:c>
      <x:c r="K73" s="18" t="n">
        <x:v>0</x:v>
      </x:c>
      <x:c r="L73" s="14" t="n">
        <x:v>190</x:v>
      </x:c>
      <x:c r="M73" s="13" t="n">
        <x:f>ROUND(I73*(1-J73),2)</x:f>
        <x:v>390</x:v>
      </x:c>
      <x:c r="N73" s="13" t="n">
        <x:f>IF(F73="completed",H73*M73,0)</x:f>
        <x:v>0</x:v>
      </x:c>
      <x:c r="O73" s="13" t="n">
        <x:f>K73*M73</x:f>
        <x:v>0</x:v>
      </x:c>
      <x:c r="P73" s="13" t="n">
        <x:f>N73-O73</x:f>
        <x:v>0</x:v>
      </x:c>
      <x:c r="Q73" s="13" t="n">
        <x:f>IF(F73="completed",(H73-K73)*L73,0)</x:f>
        <x:v>0</x:v>
      </x:c>
      <x:c r="R73" s="13" t="n">
        <x:f>P73-Q73</x:f>
        <x:v>0</x:v>
      </x:c>
    </x:row>
    <x:row r="74" ht="23" customHeight="1">
      <x:c r="A74" s="10" t="str">
        <x:v>O0069</x:v>
      </x:c>
      <x:c r="B74" s="11" t="n">
        <x:v>46274</x:v>
      </x:c>
      <x:c r="C74" s="10" t="str">
        <x:v>P003</x:v>
      </x:c>
      <x:c r="D74" s="10" t="str">
        <x:v>Килимок</x:v>
      </x:c>
      <x:c r="E74" s="10" t="str">
        <x:v>Аксесуари</x:v>
      </x:c>
      <x:c r="F74" s="10" t="str">
        <x:v>completed</x:v>
      </x:c>
      <x:c r="G74" s="10" t="str">
        <x:v>Organic</x:v>
      </x:c>
      <x:c r="H74" s="10" t="n">
        <x:v>1</x:v>
      </x:c>
      <x:c r="I74" s="13" t="n">
        <x:v>490</x:v>
      </x:c>
      <x:c r="J74" s="15" t="n">
        <x:v>0</x:v>
      </x:c>
      <x:c r="K74" s="17" t="n">
        <x:v>0</x:v>
      </x:c>
      <x:c r="L74" s="13" t="n">
        <x:v>240</x:v>
      </x:c>
      <x:c r="M74" s="13" t="n">
        <x:f>ROUND(I74*(1-J74),2)</x:f>
        <x:v>490</x:v>
      </x:c>
      <x:c r="N74" s="13" t="n">
        <x:f>IF(F74="completed",H74*M74,0)</x:f>
        <x:v>490</x:v>
      </x:c>
      <x:c r="O74" s="13" t="n">
        <x:f>K74*M74</x:f>
        <x:v>0</x:v>
      </x:c>
      <x:c r="P74" s="13" t="n">
        <x:f>N74-O74</x:f>
        <x:v>490</x:v>
      </x:c>
      <x:c r="Q74" s="13" t="n">
        <x:f>IF(F74="completed",(H74-K74)*L74,0)</x:f>
        <x:v>240</x:v>
      </x:c>
      <x:c r="R74" s="13" t="n">
        <x:f>P74-Q74</x:f>
        <x:v>250</x:v>
      </x:c>
    </x:row>
    <x:row r="75" ht="23" customHeight="1">
      <x:c r="A75" s="2" t="str">
        <x:v>O0070</x:v>
      </x:c>
      <x:c r="B75" s="12" t="n">
        <x:v>46275</x:v>
      </x:c>
      <x:c r="C75" s="2" t="str">
        <x:v>P004</x:v>
      </x:c>
      <x:c r="D75" s="2" t="str">
        <x:v>Крісло</x:v>
      </x:c>
      <x:c r="E75" s="2" t="str">
        <x:v>Меблі</x:v>
      </x:c>
      <x:c r="F75" s="2" t="str">
        <x:v>completed</x:v>
      </x:c>
      <x:c r="G75" s="2" t="str">
        <x:v>Organic</x:v>
      </x:c>
      <x:c r="H75" s="2" t="n">
        <x:v>2</x:v>
      </x:c>
      <x:c r="I75" s="14" t="n">
        <x:v>4290</x:v>
      </x:c>
      <x:c r="J75" s="16" t="n">
        <x:v>0.1</x:v>
      </x:c>
      <x:c r="K75" s="18" t="n">
        <x:v>0</x:v>
      </x:c>
      <x:c r="L75" s="14" t="n">
        <x:v>2400</x:v>
      </x:c>
      <x:c r="M75" s="13" t="n">
        <x:f>ROUND(I75*(1-J75),2)</x:f>
        <x:v>3861</x:v>
      </x:c>
      <x:c r="N75" s="13" t="n">
        <x:f>IF(F75="completed",H75*M75,0)</x:f>
        <x:v>7722</x:v>
      </x:c>
      <x:c r="O75" s="13" t="n">
        <x:f>K75*M75</x:f>
        <x:v>0</x:v>
      </x:c>
      <x:c r="P75" s="13" t="n">
        <x:f>N75-O75</x:f>
        <x:v>7722</x:v>
      </x:c>
      <x:c r="Q75" s="13" t="n">
        <x:f>IF(F75="completed",(H75-K75)*L75,0)</x:f>
        <x:v>4800</x:v>
      </x:c>
      <x:c r="R75" s="13" t="n">
        <x:f>P75-Q75</x:f>
        <x:v>2922</x:v>
      </x:c>
    </x:row>
    <x:row r="76" ht="23" customHeight="1">
      <x:c r="A76" s="10" t="str">
        <x:v>O0071</x:v>
      </x:c>
      <x:c r="B76" s="11" t="n">
        <x:v>46276</x:v>
      </x:c>
      <x:c r="C76" s="10" t="str">
        <x:v>P005</x:v>
      </x:c>
      <x:c r="D76" s="10" t="str">
        <x:v>Полиця</x:v>
      </x:c>
      <x:c r="E76" s="10" t="str">
        <x:v>Меблі</x:v>
      </x:c>
      <x:c r="F76" s="10" t="str">
        <x:v>completed</x:v>
      </x:c>
      <x:c r="G76" s="10" t="str">
        <x:v>Organic</x:v>
      </x:c>
      <x:c r="H76" s="10" t="n">
        <x:v>3</x:v>
      </x:c>
      <x:c r="I76" s="13" t="n">
        <x:v>1490</x:v>
      </x:c>
      <x:c r="J76" s="15" t="n">
        <x:v>0</x:v>
      </x:c>
      <x:c r="K76" s="17" t="n">
        <x:v>0</x:v>
      </x:c>
      <x:c r="L76" s="13" t="n">
        <x:v>760</x:v>
      </x:c>
      <x:c r="M76" s="13" t="n">
        <x:f>ROUND(I76*(1-J76),2)</x:f>
        <x:v>1490</x:v>
      </x:c>
      <x:c r="N76" s="13" t="n">
        <x:f>IF(F76="completed",H76*M76,0)</x:f>
        <x:v>4470</x:v>
      </x:c>
      <x:c r="O76" s="13" t="n">
        <x:f>K76*M76</x:f>
        <x:v>0</x:v>
      </x:c>
      <x:c r="P76" s="13" t="n">
        <x:f>N76-O76</x:f>
        <x:v>4470</x:v>
      </x:c>
      <x:c r="Q76" s="13" t="n">
        <x:f>IF(F76="completed",(H76-K76)*L76,0)</x:f>
        <x:v>2280</x:v>
      </x:c>
      <x:c r="R76" s="13" t="n">
        <x:f>P76-Q76</x:f>
        <x:v>2190</x:v>
      </x:c>
    </x:row>
    <x:row r="77" ht="23" customHeight="1">
      <x:c r="A77" s="2" t="str">
        <x:v>O0072</x:v>
      </x:c>
      <x:c r="B77" s="12" t="n">
        <x:v>46277</x:v>
      </x:c>
      <x:c r="C77" s="2" t="str">
        <x:v>P006</x:v>
      </x:c>
      <x:c r="D77" s="2" t="str">
        <x:v>Торшер</x:v>
      </x:c>
      <x:c r="E77" s="2" t="str">
        <x:v>Освітлення</x:v>
      </x:c>
      <x:c r="F77" s="2" t="str">
        <x:v>completed</x:v>
      </x:c>
      <x:c r="G77" s="2" t="str">
        <x:v>Meta Ads</x:v>
      </x:c>
      <x:c r="H77" s="2" t="n">
        <x:v>1</x:v>
      </x:c>
      <x:c r="I77" s="14" t="n">
        <x:v>2490</x:v>
      </x:c>
      <x:c r="J77" s="16" t="n">
        <x:v>0</x:v>
      </x:c>
      <x:c r="K77" s="18" t="n">
        <x:v>0</x:v>
      </x:c>
      <x:c r="L77" s="14" t="n">
        <x:v>1300</x:v>
      </x:c>
      <x:c r="M77" s="13" t="n">
        <x:f>ROUND(I77*(1-J77),2)</x:f>
        <x:v>2490</x:v>
      </x:c>
      <x:c r="N77" s="13" t="n">
        <x:f>IF(F77="completed",H77*M77,0)</x:f>
        <x:v>2490</x:v>
      </x:c>
      <x:c r="O77" s="13" t="n">
        <x:f>K77*M77</x:f>
        <x:v>0</x:v>
      </x:c>
      <x:c r="P77" s="13" t="n">
        <x:f>N77-O77</x:f>
        <x:v>2490</x:v>
      </x:c>
      <x:c r="Q77" s="13" t="n">
        <x:f>IF(F77="completed",(H77-K77)*L77,0)</x:f>
        <x:v>1300</x:v>
      </x:c>
      <x:c r="R77" s="13" t="n">
        <x:f>P77-Q77</x:f>
        <x:v>1190</x:v>
      </x:c>
    </x:row>
    <x:row r="78" ht="23" customHeight="1">
      <x:c r="A78" s="10" t="str">
        <x:v>O0073</x:v>
      </x:c>
      <x:c r="B78" s="11" t="n">
        <x:v>46278</x:v>
      </x:c>
      <x:c r="C78" s="10" t="str">
        <x:v>P001</x:v>
      </x:c>
      <x:c r="D78" s="10" t="str">
        <x:v>Лампа настільна</x:v>
      </x:c>
      <x:c r="E78" s="10" t="str">
        <x:v>Освітлення</x:v>
      </x:c>
      <x:c r="F78" s="10" t="str">
        <x:v>completed</x:v>
      </x:c>
      <x:c r="G78" s="10" t="str">
        <x:v>Meta Ads</x:v>
      </x:c>
      <x:c r="H78" s="10" t="n">
        <x:v>2</x:v>
      </x:c>
      <x:c r="I78" s="13" t="n">
        <x:v>890</x:v>
      </x:c>
      <x:c r="J78" s="15" t="n">
        <x:v>0</x:v>
      </x:c>
      <x:c r="K78" s="17" t="n">
        <x:v>0</x:v>
      </x:c>
      <x:c r="L78" s="13" t="n">
        <x:v>480</x:v>
      </x:c>
      <x:c r="M78" s="13" t="n">
        <x:f>ROUND(I78*(1-J78),2)</x:f>
        <x:v>890</x:v>
      </x:c>
      <x:c r="N78" s="13" t="n">
        <x:f>IF(F78="completed",H78*M78,0)</x:f>
        <x:v>1780</x:v>
      </x:c>
      <x:c r="O78" s="13" t="n">
        <x:f>K78*M78</x:f>
        <x:v>0</x:v>
      </x:c>
      <x:c r="P78" s="13" t="n">
        <x:f>N78-O78</x:f>
        <x:v>1780</x:v>
      </x:c>
      <x:c r="Q78" s="13" t="n">
        <x:f>IF(F78="completed",(H78-K78)*L78,0)</x:f>
        <x:v>960</x:v>
      </x:c>
      <x:c r="R78" s="13" t="n">
        <x:f>P78-Q78</x:f>
        <x:v>820</x:v>
      </x:c>
    </x:row>
    <x:row r="79" ht="23" customHeight="1">
      <x:c r="A79" s="2" t="str">
        <x:v>O0074</x:v>
      </x:c>
      <x:c r="B79" s="12" t="n">
        <x:v>46279</x:v>
      </x:c>
      <x:c r="C79" s="2" t="str">
        <x:v>P002</x:v>
      </x:c>
      <x:c r="D79" s="2" t="str">
        <x:v>Органайзер</x:v>
      </x:c>
      <x:c r="E79" s="2" t="str">
        <x:v>Аксесуари</x:v>
      </x:c>
      <x:c r="F79" s="2" t="str">
        <x:v>completed</x:v>
      </x:c>
      <x:c r="G79" s="2" t="str">
        <x:v>Meta Ads</x:v>
      </x:c>
      <x:c r="H79" s="2" t="n">
        <x:v>3</x:v>
      </x:c>
      <x:c r="I79" s="14" t="n">
        <x:v>390</x:v>
      </x:c>
      <x:c r="J79" s="16" t="n">
        <x:v>0</x:v>
      </x:c>
      <x:c r="K79" s="18" t="n">
        <x:v>0</x:v>
      </x:c>
      <x:c r="L79" s="14" t="n">
        <x:v>190</x:v>
      </x:c>
      <x:c r="M79" s="13" t="n">
        <x:f>ROUND(I79*(1-J79),2)</x:f>
        <x:v>390</x:v>
      </x:c>
      <x:c r="N79" s="13" t="n">
        <x:f>IF(F79="completed",H79*M79,0)</x:f>
        <x:v>1170</x:v>
      </x:c>
      <x:c r="O79" s="13" t="n">
        <x:f>K79*M79</x:f>
        <x:v>0</x:v>
      </x:c>
      <x:c r="P79" s="13" t="n">
        <x:f>N79-O79</x:f>
        <x:v>1170</x:v>
      </x:c>
      <x:c r="Q79" s="13" t="n">
        <x:f>IF(F79="completed",(H79-K79)*L79,0)</x:f>
        <x:v>570</x:v>
      </x:c>
      <x:c r="R79" s="13" t="n">
        <x:f>P79-Q79</x:f>
        <x:v>600</x:v>
      </x:c>
    </x:row>
    <x:row r="80" ht="23" customHeight="1">
      <x:c r="A80" s="10" t="str">
        <x:v>O0075</x:v>
      </x:c>
      <x:c r="B80" s="11" t="n">
        <x:v>46280</x:v>
      </x:c>
      <x:c r="C80" s="10" t="str">
        <x:v>P003</x:v>
      </x:c>
      <x:c r="D80" s="10" t="str">
        <x:v>Килимок</x:v>
      </x:c>
      <x:c r="E80" s="10" t="str">
        <x:v>Аксесуари</x:v>
      </x:c>
      <x:c r="F80" s="10" t="str">
        <x:v>completed</x:v>
      </x:c>
      <x:c r="G80" s="10" t="str">
        <x:v>Meta Ads</x:v>
      </x:c>
      <x:c r="H80" s="10" t="n">
        <x:v>1</x:v>
      </x:c>
      <x:c r="I80" s="13" t="n">
        <x:v>490</x:v>
      </x:c>
      <x:c r="J80" s="15" t="n">
        <x:v>0.1</x:v>
      </x:c>
      <x:c r="K80" s="17" t="n">
        <x:v>0</x:v>
      </x:c>
      <x:c r="L80" s="13" t="n">
        <x:v>240</x:v>
      </x:c>
      <x:c r="M80" s="13" t="n">
        <x:f>ROUND(I80*(1-J80),2)</x:f>
        <x:v>441</x:v>
      </x:c>
      <x:c r="N80" s="13" t="n">
        <x:f>IF(F80="completed",H80*M80,0)</x:f>
        <x:v>441</x:v>
      </x:c>
      <x:c r="O80" s="13" t="n">
        <x:f>K80*M80</x:f>
        <x:v>0</x:v>
      </x:c>
      <x:c r="P80" s="13" t="n">
        <x:f>N80-O80</x:f>
        <x:v>441</x:v>
      </x:c>
      <x:c r="Q80" s="13" t="n">
        <x:f>IF(F80="completed",(H80-K80)*L80,0)</x:f>
        <x:v>240</x:v>
      </x:c>
      <x:c r="R80" s="13" t="n">
        <x:f>P80-Q80</x:f>
        <x:v>201</x:v>
      </x:c>
    </x:row>
    <x:row r="81" ht="23" customHeight="1">
      <x:c r="A81" s="2" t="str">
        <x:v>O0076</x:v>
      </x:c>
      <x:c r="B81" s="12" t="n">
        <x:v>46281</x:v>
      </x:c>
      <x:c r="C81" s="2" t="str">
        <x:v>P004</x:v>
      </x:c>
      <x:c r="D81" s="2" t="str">
        <x:v>Крісло</x:v>
      </x:c>
      <x:c r="E81" s="2" t="str">
        <x:v>Меблі</x:v>
      </x:c>
      <x:c r="F81" s="2" t="str">
        <x:v>completed</x:v>
      </x:c>
      <x:c r="G81" s="2" t="str">
        <x:v>Meta Ads</x:v>
      </x:c>
      <x:c r="H81" s="2" t="n">
        <x:v>2</x:v>
      </x:c>
      <x:c r="I81" s="14" t="n">
        <x:v>4290</x:v>
      </x:c>
      <x:c r="J81" s="16" t="n">
        <x:v>0</x:v>
      </x:c>
      <x:c r="K81" s="18" t="n">
        <x:v>0</x:v>
      </x:c>
      <x:c r="L81" s="14" t="n">
        <x:v>2400</x:v>
      </x:c>
      <x:c r="M81" s="13" t="n">
        <x:f>ROUND(I81*(1-J81),2)</x:f>
        <x:v>4290</x:v>
      </x:c>
      <x:c r="N81" s="13" t="n">
        <x:f>IF(F81="completed",H81*M81,0)</x:f>
        <x:v>8580</x:v>
      </x:c>
      <x:c r="O81" s="13" t="n">
        <x:f>K81*M81</x:f>
        <x:v>0</x:v>
      </x:c>
      <x:c r="P81" s="13" t="n">
        <x:f>N81-O81</x:f>
        <x:v>8580</x:v>
      </x:c>
      <x:c r="Q81" s="13" t="n">
        <x:f>IF(F81="completed",(H81-K81)*L81,0)</x:f>
        <x:v>4800</x:v>
      </x:c>
      <x:c r="R81" s="13" t="n">
        <x:f>P81-Q81</x:f>
        <x:v>3780</x:v>
      </x:c>
    </x:row>
    <x:row r="82" ht="23" customHeight="1">
      <x:c r="A82" s="10" t="str">
        <x:v>O0077</x:v>
      </x:c>
      <x:c r="B82" s="11" t="n">
        <x:v>46282</x:v>
      </x:c>
      <x:c r="C82" s="10" t="str">
        <x:v>P005</x:v>
      </x:c>
      <x:c r="D82" s="10" t="str">
        <x:v>Полиця</x:v>
      </x:c>
      <x:c r="E82" s="10" t="str">
        <x:v>Меблі</x:v>
      </x:c>
      <x:c r="F82" s="10" t="str">
        <x:v>completed</x:v>
      </x:c>
      <x:c r="G82" s="10" t="str">
        <x:v>Meta Ads</x:v>
      </x:c>
      <x:c r="H82" s="10" t="n">
        <x:v>3</x:v>
      </x:c>
      <x:c r="I82" s="13" t="n">
        <x:v>1490</x:v>
      </x:c>
      <x:c r="J82" s="15" t="n">
        <x:v>0</x:v>
      </x:c>
      <x:c r="K82" s="17" t="n">
        <x:v>0</x:v>
      </x:c>
      <x:c r="L82" s="13" t="n">
        <x:v>760</x:v>
      </x:c>
      <x:c r="M82" s="13" t="n">
        <x:f>ROUND(I82*(1-J82),2)</x:f>
        <x:v>1490</x:v>
      </x:c>
      <x:c r="N82" s="13" t="n">
        <x:f>IF(F82="completed",H82*M82,0)</x:f>
        <x:v>4470</x:v>
      </x:c>
      <x:c r="O82" s="13" t="n">
        <x:f>K82*M82</x:f>
        <x:v>0</x:v>
      </x:c>
      <x:c r="P82" s="13" t="n">
        <x:f>N82-O82</x:f>
        <x:v>4470</x:v>
      </x:c>
      <x:c r="Q82" s="13" t="n">
        <x:f>IF(F82="completed",(H82-K82)*L82,0)</x:f>
        <x:v>2280</x:v>
      </x:c>
      <x:c r="R82" s="13" t="n">
        <x:f>P82-Q82</x:f>
        <x:v>2190</x:v>
      </x:c>
    </x:row>
    <x:row r="83" ht="23" customHeight="1">
      <x:c r="A83" s="2" t="str">
        <x:v>O0078</x:v>
      </x:c>
      <x:c r="B83" s="12" t="n">
        <x:v>46283</x:v>
      </x:c>
      <x:c r="C83" s="2" t="str">
        <x:v>P006</x:v>
      </x:c>
      <x:c r="D83" s="2" t="str">
        <x:v>Торшер</x:v>
      </x:c>
      <x:c r="E83" s="2" t="str">
        <x:v>Освітлення</x:v>
      </x:c>
      <x:c r="F83" s="2" t="str">
        <x:v>completed</x:v>
      </x:c>
      <x:c r="G83" s="2" t="str">
        <x:v>Google Ads</x:v>
      </x:c>
      <x:c r="H83" s="2" t="n">
        <x:v>1</x:v>
      </x:c>
      <x:c r="I83" s="14" t="n">
        <x:v>2490</x:v>
      </x:c>
      <x:c r="J83" s="16" t="n">
        <x:v>0</x:v>
      </x:c>
      <x:c r="K83" s="18" t="n">
        <x:v>0</x:v>
      </x:c>
      <x:c r="L83" s="14" t="n">
        <x:v>1300</x:v>
      </x:c>
      <x:c r="M83" s="13" t="n">
        <x:f>ROUND(I83*(1-J83),2)</x:f>
        <x:v>2490</x:v>
      </x:c>
      <x:c r="N83" s="13" t="n">
        <x:f>IF(F83="completed",H83*M83,0)</x:f>
        <x:v>2490</x:v>
      </x:c>
      <x:c r="O83" s="13" t="n">
        <x:f>K83*M83</x:f>
        <x:v>0</x:v>
      </x:c>
      <x:c r="P83" s="13" t="n">
        <x:f>N83-O83</x:f>
        <x:v>2490</x:v>
      </x:c>
      <x:c r="Q83" s="13" t="n">
        <x:f>IF(F83="completed",(H83-K83)*L83,0)</x:f>
        <x:v>1300</x:v>
      </x:c>
      <x:c r="R83" s="13" t="n">
        <x:f>P83-Q83</x:f>
        <x:v>1190</x:v>
      </x:c>
    </x:row>
    <x:row r="84" ht="23" customHeight="1">
      <x:c r="A84" s="10" t="str">
        <x:v>O0079</x:v>
      </x:c>
      <x:c r="B84" s="11" t="n">
        <x:v>46284</x:v>
      </x:c>
      <x:c r="C84" s="10" t="str">
        <x:v>P001</x:v>
      </x:c>
      <x:c r="D84" s="10" t="str">
        <x:v>Лампа настільна</x:v>
      </x:c>
      <x:c r="E84" s="10" t="str">
        <x:v>Освітлення</x:v>
      </x:c>
      <x:c r="F84" s="10" t="str">
        <x:v>completed</x:v>
      </x:c>
      <x:c r="G84" s="10" t="str">
        <x:v>Google Ads</x:v>
      </x:c>
      <x:c r="H84" s="10" t="n">
        <x:v>2</x:v>
      </x:c>
      <x:c r="I84" s="13" t="n">
        <x:v>890</x:v>
      </x:c>
      <x:c r="J84" s="15" t="n">
        <x:v>0</x:v>
      </x:c>
      <x:c r="K84" s="17" t="n">
        <x:v>1</x:v>
      </x:c>
      <x:c r="L84" s="13" t="n">
        <x:v>480</x:v>
      </x:c>
      <x:c r="M84" s="13" t="n">
        <x:f>ROUND(I84*(1-J84),2)</x:f>
        <x:v>890</x:v>
      </x:c>
      <x:c r="N84" s="13" t="n">
        <x:f>IF(F84="completed",H84*M84,0)</x:f>
        <x:v>1780</x:v>
      </x:c>
      <x:c r="O84" s="13" t="n">
        <x:f>K84*M84</x:f>
        <x:v>890</x:v>
      </x:c>
      <x:c r="P84" s="13" t="n">
        <x:f>N84-O84</x:f>
        <x:v>890</x:v>
      </x:c>
      <x:c r="Q84" s="13" t="n">
        <x:f>IF(F84="completed",(H84-K84)*L84,0)</x:f>
        <x:v>480</x:v>
      </x:c>
      <x:c r="R84" s="13" t="n">
        <x:f>P84-Q84</x:f>
        <x:v>410</x:v>
      </x:c>
    </x:row>
    <x:row r="85" ht="23" customHeight="1">
      <x:c r="A85" s="2" t="str">
        <x:v>O0080</x:v>
      </x:c>
      <x:c r="B85" s="12" t="n">
        <x:v>46285</x:v>
      </x:c>
      <x:c r="C85" s="2" t="str">
        <x:v>P002</x:v>
      </x:c>
      <x:c r="D85" s="2" t="str">
        <x:v>Органайзер</x:v>
      </x:c>
      <x:c r="E85" s="2" t="str">
        <x:v>Аксесуари</x:v>
      </x:c>
      <x:c r="F85" s="2" t="str">
        <x:v>completed</x:v>
      </x:c>
      <x:c r="G85" s="2" t="str">
        <x:v>Google Ads</x:v>
      </x:c>
      <x:c r="H85" s="2" t="n">
        <x:v>3</x:v>
      </x:c>
      <x:c r="I85" s="14" t="n">
        <x:v>390</x:v>
      </x:c>
      <x:c r="J85" s="16" t="n">
        <x:v>0.1</x:v>
      </x:c>
      <x:c r="K85" s="18" t="n">
        <x:v>0</x:v>
      </x:c>
      <x:c r="L85" s="14" t="n">
        <x:v>190</x:v>
      </x:c>
      <x:c r="M85" s="13" t="n">
        <x:f>ROUND(I85*(1-J85),2)</x:f>
        <x:v>351</x:v>
      </x:c>
      <x:c r="N85" s="13" t="n">
        <x:f>IF(F85="completed",H85*M85,0)</x:f>
        <x:v>1053</x:v>
      </x:c>
      <x:c r="O85" s="13" t="n">
        <x:f>K85*M85</x:f>
        <x:v>0</x:v>
      </x:c>
      <x:c r="P85" s="13" t="n">
        <x:f>N85-O85</x:f>
        <x:v>1053</x:v>
      </x:c>
      <x:c r="Q85" s="13" t="n">
        <x:f>IF(F85="completed",(H85-K85)*L85,0)</x:f>
        <x:v>570</x:v>
      </x:c>
      <x:c r="R85" s="13" t="n">
        <x:f>P85-Q85</x:f>
        <x:v>483</x:v>
      </x:c>
    </x:row>
    <x:row r="86" ht="23" customHeight="1">
      <x:c r="A86" s="10" t="str">
        <x:v>O0081</x:v>
      </x:c>
      <x:c r="B86" s="11" t="n">
        <x:v>46286</x:v>
      </x:c>
      <x:c r="C86" s="10" t="str">
        <x:v>P003</x:v>
      </x:c>
      <x:c r="D86" s="10" t="str">
        <x:v>Килимок</x:v>
      </x:c>
      <x:c r="E86" s="10" t="str">
        <x:v>Аксесуари</x:v>
      </x:c>
      <x:c r="F86" s="10" t="str">
        <x:v>completed</x:v>
      </x:c>
      <x:c r="G86" s="10" t="str">
        <x:v>Google Ads</x:v>
      </x:c>
      <x:c r="H86" s="10" t="n">
        <x:v>1</x:v>
      </x:c>
      <x:c r="I86" s="13" t="n">
        <x:v>490</x:v>
      </x:c>
      <x:c r="J86" s="15" t="n">
        <x:v>0</x:v>
      </x:c>
      <x:c r="K86" s="17" t="n">
        <x:v>0</x:v>
      </x:c>
      <x:c r="L86" s="13" t="n">
        <x:v>240</x:v>
      </x:c>
      <x:c r="M86" s="13" t="n">
        <x:f>ROUND(I86*(1-J86),2)</x:f>
        <x:v>490</x:v>
      </x:c>
      <x:c r="N86" s="13" t="n">
        <x:f>IF(F86="completed",H86*M86,0)</x:f>
        <x:v>490</x:v>
      </x:c>
      <x:c r="O86" s="13" t="n">
        <x:f>K86*M86</x:f>
        <x:v>0</x:v>
      </x:c>
      <x:c r="P86" s="13" t="n">
        <x:f>N86-O86</x:f>
        <x:v>490</x:v>
      </x:c>
      <x:c r="Q86" s="13" t="n">
        <x:f>IF(F86="completed",(H86-K86)*L86,0)</x:f>
        <x:v>240</x:v>
      </x:c>
      <x:c r="R86" s="13" t="n">
        <x:f>P86-Q86</x:f>
        <x:v>250</x:v>
      </x:c>
    </x:row>
    <x:row r="87" ht="23" customHeight="1">
      <x:c r="A87" s="2" t="str">
        <x:v>O0082</x:v>
      </x:c>
      <x:c r="B87" s="12" t="n">
        <x:v>46287</x:v>
      </x:c>
      <x:c r="C87" s="2" t="str">
        <x:v>P004</x:v>
      </x:c>
      <x:c r="D87" s="2" t="str">
        <x:v>Крісло</x:v>
      </x:c>
      <x:c r="E87" s="2" t="str">
        <x:v>Меблі</x:v>
      </x:c>
      <x:c r="F87" s="2" t="str">
        <x:v>completed</x:v>
      </x:c>
      <x:c r="G87" s="2" t="str">
        <x:v>Google Ads</x:v>
      </x:c>
      <x:c r="H87" s="2" t="n">
        <x:v>2</x:v>
      </x:c>
      <x:c r="I87" s="14" t="n">
        <x:v>4290</x:v>
      </x:c>
      <x:c r="J87" s="16" t="n">
        <x:v>0</x:v>
      </x:c>
      <x:c r="K87" s="18" t="n">
        <x:v>0</x:v>
      </x:c>
      <x:c r="L87" s="14" t="n">
        <x:v>2400</x:v>
      </x:c>
      <x:c r="M87" s="13" t="n">
        <x:f>ROUND(I87*(1-J87),2)</x:f>
        <x:v>4290</x:v>
      </x:c>
      <x:c r="N87" s="13" t="n">
        <x:f>IF(F87="completed",H87*M87,0)</x:f>
        <x:v>8580</x:v>
      </x:c>
      <x:c r="O87" s="13" t="n">
        <x:f>K87*M87</x:f>
        <x:v>0</x:v>
      </x:c>
      <x:c r="P87" s="13" t="n">
        <x:f>N87-O87</x:f>
        <x:v>8580</x:v>
      </x:c>
      <x:c r="Q87" s="13" t="n">
        <x:f>IF(F87="completed",(H87-K87)*L87,0)</x:f>
        <x:v>4800</x:v>
      </x:c>
      <x:c r="R87" s="13" t="n">
        <x:f>P87-Q87</x:f>
        <x:v>3780</x:v>
      </x:c>
    </x:row>
    <x:row r="88" ht="23" customHeight="1">
      <x:c r="A88" s="10" t="str">
        <x:v>O0083</x:v>
      </x:c>
      <x:c r="B88" s="11" t="n">
        <x:v>46288</x:v>
      </x:c>
      <x:c r="C88" s="10" t="str">
        <x:v>P005</x:v>
      </x:c>
      <x:c r="D88" s="10" t="str">
        <x:v>Полиця</x:v>
      </x:c>
      <x:c r="E88" s="10" t="str">
        <x:v>Меблі</x:v>
      </x:c>
      <x:c r="F88" s="10" t="str">
        <x:v>completed</x:v>
      </x:c>
      <x:c r="G88" s="10" t="str">
        <x:v>Google Ads</x:v>
      </x:c>
      <x:c r="H88" s="10" t="n">
        <x:v>3</x:v>
      </x:c>
      <x:c r="I88" s="13" t="n">
        <x:v>1490</x:v>
      </x:c>
      <x:c r="J88" s="15" t="n">
        <x:v>0</x:v>
      </x:c>
      <x:c r="K88" s="17" t="n">
        <x:v>0</x:v>
      </x:c>
      <x:c r="L88" s="13" t="n">
        <x:v>760</x:v>
      </x:c>
      <x:c r="M88" s="13" t="n">
        <x:f>ROUND(I88*(1-J88),2)</x:f>
        <x:v>1490</x:v>
      </x:c>
      <x:c r="N88" s="13" t="n">
        <x:f>IF(F88="completed",H88*M88,0)</x:f>
        <x:v>4470</x:v>
      </x:c>
      <x:c r="O88" s="13" t="n">
        <x:f>K88*M88</x:f>
        <x:v>0</x:v>
      </x:c>
      <x:c r="P88" s="13" t="n">
        <x:f>N88-O88</x:f>
        <x:v>4470</x:v>
      </x:c>
      <x:c r="Q88" s="13" t="n">
        <x:f>IF(F88="completed",(H88-K88)*L88,0)</x:f>
        <x:v>2280</x:v>
      </x:c>
      <x:c r="R88" s="13" t="n">
        <x:f>P88-Q88</x:f>
        <x:v>2190</x:v>
      </x:c>
    </x:row>
    <x:row r="89" ht="23" customHeight="1">
      <x:c r="A89" s="2" t="str">
        <x:v>O0084</x:v>
      </x:c>
      <x:c r="B89" s="12" t="n">
        <x:v>46289</x:v>
      </x:c>
      <x:c r="C89" s="2" t="str">
        <x:v>P006</x:v>
      </x:c>
      <x:c r="D89" s="2" t="str">
        <x:v>Торшер</x:v>
      </x:c>
      <x:c r="E89" s="2" t="str">
        <x:v>Освітлення</x:v>
      </x:c>
      <x:c r="F89" s="2" t="str">
        <x:v>completed</x:v>
      </x:c>
      <x:c r="G89" s="2" t="str">
        <x:v>Organic</x:v>
      </x:c>
      <x:c r="H89" s="2" t="n">
        <x:v>1</x:v>
      </x:c>
      <x:c r="I89" s="14" t="n">
        <x:v>2490</x:v>
      </x:c>
      <x:c r="J89" s="16" t="n">
        <x:v>0</x:v>
      </x:c>
      <x:c r="K89" s="18" t="n">
        <x:v>0</x:v>
      </x:c>
      <x:c r="L89" s="14" t="n">
        <x:v>1300</x:v>
      </x:c>
      <x:c r="M89" s="13" t="n">
        <x:f>ROUND(I89*(1-J89),2)</x:f>
        <x:v>2490</x:v>
      </x:c>
      <x:c r="N89" s="13" t="n">
        <x:f>IF(F89="completed",H89*M89,0)</x:f>
        <x:v>2490</x:v>
      </x:c>
      <x:c r="O89" s="13" t="n">
        <x:f>K89*M89</x:f>
        <x:v>0</x:v>
      </x:c>
      <x:c r="P89" s="13" t="n">
        <x:f>N89-O89</x:f>
        <x:v>2490</x:v>
      </x:c>
      <x:c r="Q89" s="13" t="n">
        <x:f>IF(F89="completed",(H89-K89)*L89,0)</x:f>
        <x:v>1300</x:v>
      </x:c>
      <x:c r="R89" s="13" t="n">
        <x:f>P89-Q89</x:f>
        <x:v>1190</x:v>
      </x:c>
    </x:row>
    <x:row r="90" ht="23" customHeight="1">
      <x:c r="A90" s="10" t="str">
        <x:v>O0085</x:v>
      </x:c>
      <x:c r="B90" s="11" t="n">
        <x:v>46290</x:v>
      </x:c>
      <x:c r="C90" s="10" t="str">
        <x:v>P001</x:v>
      </x:c>
      <x:c r="D90" s="10" t="str">
        <x:v>Лампа настільна</x:v>
      </x:c>
      <x:c r="E90" s="10" t="str">
        <x:v>Освітлення</x:v>
      </x:c>
      <x:c r="F90" s="10" t="str">
        <x:v>cancelled</x:v>
      </x:c>
      <x:c r="G90" s="10" t="str">
        <x:v>Organic</x:v>
      </x:c>
      <x:c r="H90" s="10" t="n">
        <x:v>2</x:v>
      </x:c>
      <x:c r="I90" s="13" t="n">
        <x:v>890</x:v>
      </x:c>
      <x:c r="J90" s="15" t="n">
        <x:v>0.1</x:v>
      </x:c>
      <x:c r="K90" s="17" t="n">
        <x:v>0</x:v>
      </x:c>
      <x:c r="L90" s="13" t="n">
        <x:v>480</x:v>
      </x:c>
      <x:c r="M90" s="13" t="n">
        <x:f>ROUND(I90*(1-J90),2)</x:f>
        <x:v>801</x:v>
      </x:c>
      <x:c r="N90" s="13" t="n">
        <x:f>IF(F90="completed",H90*M90,0)</x:f>
        <x:v>0</x:v>
      </x:c>
      <x:c r="O90" s="13" t="n">
        <x:f>K90*M90</x:f>
        <x:v>0</x:v>
      </x:c>
      <x:c r="P90" s="13" t="n">
        <x:f>N90-O90</x:f>
        <x:v>0</x:v>
      </x:c>
      <x:c r="Q90" s="13" t="n">
        <x:f>IF(F90="completed",(H90-K90)*L90,0)</x:f>
        <x:v>0</x:v>
      </x:c>
      <x:c r="R90" s="13" t="n">
        <x:f>P90-Q90</x:f>
        <x:v>0</x:v>
      </x:c>
    </x:row>
    <x:row r="91" ht="23" customHeight="1">
      <x:c r="A91" s="2" t="str">
        <x:v>O0086</x:v>
      </x:c>
      <x:c r="B91" s="12" t="n">
        <x:v>46291</x:v>
      </x:c>
      <x:c r="C91" s="2" t="str">
        <x:v>P002</x:v>
      </x:c>
      <x:c r="D91" s="2" t="str">
        <x:v>Органайзер</x:v>
      </x:c>
      <x:c r="E91" s="2" t="str">
        <x:v>Аксесуари</x:v>
      </x:c>
      <x:c r="F91" s="2" t="str">
        <x:v>completed</x:v>
      </x:c>
      <x:c r="G91" s="2" t="str">
        <x:v>Organic</x:v>
      </x:c>
      <x:c r="H91" s="2" t="n">
        <x:v>3</x:v>
      </x:c>
      <x:c r="I91" s="14" t="n">
        <x:v>390</x:v>
      </x:c>
      <x:c r="J91" s="16" t="n">
        <x:v>0</x:v>
      </x:c>
      <x:c r="K91" s="18" t="n">
        <x:v>0</x:v>
      </x:c>
      <x:c r="L91" s="14" t="n">
        <x:v>190</x:v>
      </x:c>
      <x:c r="M91" s="13" t="n">
        <x:f>ROUND(I91*(1-J91),2)</x:f>
        <x:v>390</x:v>
      </x:c>
      <x:c r="N91" s="13" t="n">
        <x:f>IF(F91="completed",H91*M91,0)</x:f>
        <x:v>1170</x:v>
      </x:c>
      <x:c r="O91" s="13" t="n">
        <x:f>K91*M91</x:f>
        <x:v>0</x:v>
      </x:c>
      <x:c r="P91" s="13" t="n">
        <x:f>N91-O91</x:f>
        <x:v>1170</x:v>
      </x:c>
      <x:c r="Q91" s="13" t="n">
        <x:f>IF(F91="completed",(H91-K91)*L91,0)</x:f>
        <x:v>570</x:v>
      </x:c>
      <x:c r="R91" s="13" t="n">
        <x:f>P91-Q91</x:f>
        <x:v>600</x:v>
      </x:c>
    </x:row>
    <x:row r="92" ht="23" customHeight="1">
      <x:c r="A92" s="10" t="str">
        <x:v>O0087</x:v>
      </x:c>
      <x:c r="B92" s="11" t="n">
        <x:v>46292</x:v>
      </x:c>
      <x:c r="C92" s="10" t="str">
        <x:v>P003</x:v>
      </x:c>
      <x:c r="D92" s="10" t="str">
        <x:v>Килимок</x:v>
      </x:c>
      <x:c r="E92" s="10" t="str">
        <x:v>Аксесуари</x:v>
      </x:c>
      <x:c r="F92" s="10" t="str">
        <x:v>completed</x:v>
      </x:c>
      <x:c r="G92" s="10" t="str">
        <x:v>Organic</x:v>
      </x:c>
      <x:c r="H92" s="10" t="n">
        <x:v>1</x:v>
      </x:c>
      <x:c r="I92" s="13" t="n">
        <x:v>490</x:v>
      </x:c>
      <x:c r="J92" s="15" t="n">
        <x:v>0</x:v>
      </x:c>
      <x:c r="K92" s="17" t="n">
        <x:v>0</x:v>
      </x:c>
      <x:c r="L92" s="13" t="n">
        <x:v>240</x:v>
      </x:c>
      <x:c r="M92" s="13" t="n">
        <x:f>ROUND(I92*(1-J92),2)</x:f>
        <x:v>490</x:v>
      </x:c>
      <x:c r="N92" s="13" t="n">
        <x:f>IF(F92="completed",H92*M92,0)</x:f>
        <x:v>490</x:v>
      </x:c>
      <x:c r="O92" s="13" t="n">
        <x:f>K92*M92</x:f>
        <x:v>0</x:v>
      </x:c>
      <x:c r="P92" s="13" t="n">
        <x:f>N92-O92</x:f>
        <x:v>490</x:v>
      </x:c>
      <x:c r="Q92" s="13" t="n">
        <x:f>IF(F92="completed",(H92-K92)*L92,0)</x:f>
        <x:v>240</x:v>
      </x:c>
      <x:c r="R92" s="13" t="n">
        <x:f>P92-Q92</x:f>
        <x:v>250</x:v>
      </x:c>
    </x:row>
    <x:row r="93" ht="23" customHeight="1">
      <x:c r="A93" s="2" t="str">
        <x:v>O0088</x:v>
      </x:c>
      <x:c r="B93" s="12" t="n">
        <x:v>46293</x:v>
      </x:c>
      <x:c r="C93" s="2" t="str">
        <x:v>P004</x:v>
      </x:c>
      <x:c r="D93" s="2" t="str">
        <x:v>Крісло</x:v>
      </x:c>
      <x:c r="E93" s="2" t="str">
        <x:v>Меблі</x:v>
      </x:c>
      <x:c r="F93" s="2" t="str">
        <x:v>completed</x:v>
      </x:c>
      <x:c r="G93" s="2" t="str">
        <x:v>Organic</x:v>
      </x:c>
      <x:c r="H93" s="2" t="n">
        <x:v>2</x:v>
      </x:c>
      <x:c r="I93" s="14" t="n">
        <x:v>4290</x:v>
      </x:c>
      <x:c r="J93" s="16" t="n">
        <x:v>0</x:v>
      </x:c>
      <x:c r="K93" s="18" t="n">
        <x:v>0</x:v>
      </x:c>
      <x:c r="L93" s="14" t="n">
        <x:v>2400</x:v>
      </x:c>
      <x:c r="M93" s="13" t="n">
        <x:f>ROUND(I93*(1-J93),2)</x:f>
        <x:v>4290</x:v>
      </x:c>
      <x:c r="N93" s="13" t="n">
        <x:f>IF(F93="completed",H93*M93,0)</x:f>
        <x:v>8580</x:v>
      </x:c>
      <x:c r="O93" s="13" t="n">
        <x:f>K93*M93</x:f>
        <x:v>0</x:v>
      </x:c>
      <x:c r="P93" s="13" t="n">
        <x:f>N93-O93</x:f>
        <x:v>8580</x:v>
      </x:c>
      <x:c r="Q93" s="13" t="n">
        <x:f>IF(F93="completed",(H93-K93)*L93,0)</x:f>
        <x:v>4800</x:v>
      </x:c>
      <x:c r="R93" s="13" t="n">
        <x:f>P93-Q93</x:f>
        <x:v>3780</x:v>
      </x:c>
    </x:row>
    <x:row r="94" ht="23" customHeight="1">
      <x:c r="A94" s="10" t="str">
        <x:v>O0089</x:v>
      </x:c>
      <x:c r="B94" s="11" t="n">
        <x:v>46294</x:v>
      </x:c>
      <x:c r="C94" s="10" t="str">
        <x:v>P005</x:v>
      </x:c>
      <x:c r="D94" s="10" t="str">
        <x:v>Полиця</x:v>
      </x:c>
      <x:c r="E94" s="10" t="str">
        <x:v>Меблі</x:v>
      </x:c>
      <x:c r="F94" s="10" t="str">
        <x:v>completed</x:v>
      </x:c>
      <x:c r="G94" s="10" t="str">
        <x:v>Organic</x:v>
      </x:c>
      <x:c r="H94" s="10" t="n">
        <x:v>3</x:v>
      </x:c>
      <x:c r="I94" s="13" t="n">
        <x:v>1490</x:v>
      </x:c>
      <x:c r="J94" s="15" t="n">
        <x:v>0</x:v>
      </x:c>
      <x:c r="K94" s="17" t="n">
        <x:v>0</x:v>
      </x:c>
      <x:c r="L94" s="13" t="n">
        <x:v>760</x:v>
      </x:c>
      <x:c r="M94" s="13" t="n">
        <x:f>ROUND(I94*(1-J94),2)</x:f>
        <x:v>1490</x:v>
      </x:c>
      <x:c r="N94" s="13" t="n">
        <x:f>IF(F94="completed",H94*M94,0)</x:f>
        <x:v>4470</x:v>
      </x:c>
      <x:c r="O94" s="13" t="n">
        <x:f>K94*M94</x:f>
        <x:v>0</x:v>
      </x:c>
      <x:c r="P94" s="13" t="n">
        <x:f>N94-O94</x:f>
        <x:v>4470</x:v>
      </x:c>
      <x:c r="Q94" s="13" t="n">
        <x:f>IF(F94="completed",(H94-K94)*L94,0)</x:f>
        <x:v>2280</x:v>
      </x:c>
      <x:c r="R94" s="13" t="n">
        <x:f>P94-Q94</x:f>
        <x:v>2190</x:v>
      </x:c>
    </x:row>
    <x:row r="95" ht="23" customHeight="1">
      <x:c r="A95" s="2" t="str">
        <x:v>O0090</x:v>
      </x:c>
      <x:c r="B95" s="12" t="n">
        <x:v>46295</x:v>
      </x:c>
      <x:c r="C95" s="2" t="str">
        <x:v>P006</x:v>
      </x:c>
      <x:c r="D95" s="2" t="str">
        <x:v>Торшер</x:v>
      </x:c>
      <x:c r="E95" s="2" t="str">
        <x:v>Освітлення</x:v>
      </x:c>
      <x:c r="F95" s="2" t="str">
        <x:v>completed</x:v>
      </x:c>
      <x:c r="G95" s="2" t="str">
        <x:v>Meta Ads</x:v>
      </x:c>
      <x:c r="H95" s="2" t="n">
        <x:v>1</x:v>
      </x:c>
      <x:c r="I95" s="14" t="n">
        <x:v>2490</x:v>
      </x:c>
      <x:c r="J95" s="16" t="n">
        <x:v>0.1</x:v>
      </x:c>
      <x:c r="K95" s="18" t="n">
        <x:v>0</x:v>
      </x:c>
      <x:c r="L95" s="14" t="n">
        <x:v>1300</x:v>
      </x:c>
      <x:c r="M95" s="13" t="n">
        <x:f>ROUND(I95*(1-J95),2)</x:f>
        <x:v>2241</x:v>
      </x:c>
      <x:c r="N95" s="13" t="n">
        <x:f>IF(F95="completed",H95*M95,0)</x:f>
        <x:v>2241</x:v>
      </x:c>
      <x:c r="O95" s="13" t="n">
        <x:f>K95*M95</x:f>
        <x:v>0</x:v>
      </x:c>
      <x:c r="P95" s="13" t="n">
        <x:f>N95-O95</x:f>
        <x:v>2241</x:v>
      </x:c>
      <x:c r="Q95" s="13" t="n">
        <x:f>IF(F95="completed",(H95-K95)*L95,0)</x:f>
        <x:v>1300</x:v>
      </x:c>
      <x:c r="R95" s="13" t="n">
        <x:f>P95-Q95</x:f>
        <x:v>941</x:v>
      </x:c>
    </x:row>
    <x:row r="96" ht="23" customHeight="1">
      <x:c r="A96" s="10" t="str">
        <x:v>O0091</x:v>
      </x:c>
      <x:c r="B96" s="11" t="n">
        <x:v>46266</x:v>
      </x:c>
      <x:c r="C96" s="10" t="str">
        <x:v>P001</x:v>
      </x:c>
      <x:c r="D96" s="10" t="str">
        <x:v>Лампа настільна</x:v>
      </x:c>
      <x:c r="E96" s="10" t="str">
        <x:v>Освітлення</x:v>
      </x:c>
      <x:c r="F96" s="10" t="str">
        <x:v>completed</x:v>
      </x:c>
      <x:c r="G96" s="10" t="str">
        <x:v>Meta Ads</x:v>
      </x:c>
      <x:c r="H96" s="10" t="n">
        <x:v>2</x:v>
      </x:c>
      <x:c r="I96" s="13" t="n">
        <x:v>890</x:v>
      </x:c>
      <x:c r="J96" s="15" t="n">
        <x:v>0</x:v>
      </x:c>
      <x:c r="K96" s="17" t="n">
        <x:v>1</x:v>
      </x:c>
      <x:c r="L96" s="13" t="n">
        <x:v>480</x:v>
      </x:c>
      <x:c r="M96" s="13" t="n">
        <x:f>ROUND(I96*(1-J96),2)</x:f>
        <x:v>890</x:v>
      </x:c>
      <x:c r="N96" s="13" t="n">
        <x:f>IF(F96="completed",H96*M96,0)</x:f>
        <x:v>1780</x:v>
      </x:c>
      <x:c r="O96" s="13" t="n">
        <x:f>K96*M96</x:f>
        <x:v>890</x:v>
      </x:c>
      <x:c r="P96" s="13" t="n">
        <x:f>N96-O96</x:f>
        <x:v>890</x:v>
      </x:c>
      <x:c r="Q96" s="13" t="n">
        <x:f>IF(F96="completed",(H96-K96)*L96,0)</x:f>
        <x:v>480</x:v>
      </x:c>
      <x:c r="R96" s="13" t="n">
        <x:f>P96-Q96</x:f>
        <x:v>410</x:v>
      </x:c>
    </x:row>
    <x:row r="97" ht="23" customHeight="1">
      <x:c r="A97" s="2" t="str">
        <x:v>O0092</x:v>
      </x:c>
      <x:c r="B97" s="12" t="n">
        <x:v>46267</x:v>
      </x:c>
      <x:c r="C97" s="2" t="str">
        <x:v>P002</x:v>
      </x:c>
      <x:c r="D97" s="2" t="str">
        <x:v>Органайзер</x:v>
      </x:c>
      <x:c r="E97" s="2" t="str">
        <x:v>Аксесуари</x:v>
      </x:c>
      <x:c r="F97" s="2" t="str">
        <x:v>completed</x:v>
      </x:c>
      <x:c r="G97" s="2" t="str">
        <x:v>Meta Ads</x:v>
      </x:c>
      <x:c r="H97" s="2" t="n">
        <x:v>3</x:v>
      </x:c>
      <x:c r="I97" s="14" t="n">
        <x:v>390</x:v>
      </x:c>
      <x:c r="J97" s="16" t="n">
        <x:v>0</x:v>
      </x:c>
      <x:c r="K97" s="18" t="n">
        <x:v>0</x:v>
      </x:c>
      <x:c r="L97" s="14" t="n">
        <x:v>190</x:v>
      </x:c>
      <x:c r="M97" s="13" t="n">
        <x:f>ROUND(I97*(1-J97),2)</x:f>
        <x:v>390</x:v>
      </x:c>
      <x:c r="N97" s="13" t="n">
        <x:f>IF(F97="completed",H97*M97,0)</x:f>
        <x:v>1170</x:v>
      </x:c>
      <x:c r="O97" s="13" t="n">
        <x:f>K97*M97</x:f>
        <x:v>0</x:v>
      </x:c>
      <x:c r="P97" s="13" t="n">
        <x:f>N97-O97</x:f>
        <x:v>1170</x:v>
      </x:c>
      <x:c r="Q97" s="13" t="n">
        <x:f>IF(F97="completed",(H97-K97)*L97,0)</x:f>
        <x:v>570</x:v>
      </x:c>
      <x:c r="R97" s="13" t="n">
        <x:f>P97-Q97</x:f>
        <x:v>600</x:v>
      </x:c>
    </x:row>
    <x:row r="98" ht="23" customHeight="1">
      <x:c r="A98" s="10" t="str">
        <x:v>O0093</x:v>
      </x:c>
      <x:c r="B98" s="11" t="n">
        <x:v>46268</x:v>
      </x:c>
      <x:c r="C98" s="10" t="str">
        <x:v>P003</x:v>
      </x:c>
      <x:c r="D98" s="10" t="str">
        <x:v>Килимок</x:v>
      </x:c>
      <x:c r="E98" s="10" t="str">
        <x:v>Аксесуари</x:v>
      </x:c>
      <x:c r="F98" s="10" t="str">
        <x:v>completed</x:v>
      </x:c>
      <x:c r="G98" s="10" t="str">
        <x:v>Meta Ads</x:v>
      </x:c>
      <x:c r="H98" s="10" t="n">
        <x:v>1</x:v>
      </x:c>
      <x:c r="I98" s="13" t="n">
        <x:v>490</x:v>
      </x:c>
      <x:c r="J98" s="15" t="n">
        <x:v>0</x:v>
      </x:c>
      <x:c r="K98" s="17" t="n">
        <x:v>0</x:v>
      </x:c>
      <x:c r="L98" s="13" t="n">
        <x:v>240</x:v>
      </x:c>
      <x:c r="M98" s="13" t="n">
        <x:f>ROUND(I98*(1-J98),2)</x:f>
        <x:v>490</x:v>
      </x:c>
      <x:c r="N98" s="13" t="n">
        <x:f>IF(F98="completed",H98*M98,0)</x:f>
        <x:v>490</x:v>
      </x:c>
      <x:c r="O98" s="13" t="n">
        <x:f>K98*M98</x:f>
        <x:v>0</x:v>
      </x:c>
      <x:c r="P98" s="13" t="n">
        <x:f>N98-O98</x:f>
        <x:v>490</x:v>
      </x:c>
      <x:c r="Q98" s="13" t="n">
        <x:f>IF(F98="completed",(H98-K98)*L98,0)</x:f>
        <x:v>240</x:v>
      </x:c>
      <x:c r="R98" s="13" t="n">
        <x:f>P98-Q98</x:f>
        <x:v>250</x:v>
      </x:c>
    </x:row>
    <x:row r="99" ht="23" customHeight="1">
      <x:c r="A99" s="2" t="str">
        <x:v>O0094</x:v>
      </x:c>
      <x:c r="B99" s="12" t="n">
        <x:v>46269</x:v>
      </x:c>
      <x:c r="C99" s="2" t="str">
        <x:v>P004</x:v>
      </x:c>
      <x:c r="D99" s="2" t="str">
        <x:v>Крісло</x:v>
      </x:c>
      <x:c r="E99" s="2" t="str">
        <x:v>Меблі</x:v>
      </x:c>
      <x:c r="F99" s="2" t="str">
        <x:v>completed</x:v>
      </x:c>
      <x:c r="G99" s="2" t="str">
        <x:v>Meta Ads</x:v>
      </x:c>
      <x:c r="H99" s="2" t="n">
        <x:v>2</x:v>
      </x:c>
      <x:c r="I99" s="14" t="n">
        <x:v>4290</x:v>
      </x:c>
      <x:c r="J99" s="16" t="n">
        <x:v>0</x:v>
      </x:c>
      <x:c r="K99" s="18" t="n">
        <x:v>0</x:v>
      </x:c>
      <x:c r="L99" s="14" t="n">
        <x:v>2400</x:v>
      </x:c>
      <x:c r="M99" s="13" t="n">
        <x:f>ROUND(I99*(1-J99),2)</x:f>
        <x:v>4290</x:v>
      </x:c>
      <x:c r="N99" s="13" t="n">
        <x:f>IF(F99="completed",H99*M99,0)</x:f>
        <x:v>8580</x:v>
      </x:c>
      <x:c r="O99" s="13" t="n">
        <x:f>K99*M99</x:f>
        <x:v>0</x:v>
      </x:c>
      <x:c r="P99" s="13" t="n">
        <x:f>N99-O99</x:f>
        <x:v>8580</x:v>
      </x:c>
      <x:c r="Q99" s="13" t="n">
        <x:f>IF(F99="completed",(H99-K99)*L99,0)</x:f>
        <x:v>4800</x:v>
      </x:c>
      <x:c r="R99" s="13" t="n">
        <x:f>P99-Q99</x:f>
        <x:v>3780</x:v>
      </x:c>
    </x:row>
    <x:row r="100" ht="23" customHeight="1">
      <x:c r="A100" s="10" t="str">
        <x:v>O0095</x:v>
      </x:c>
      <x:c r="B100" s="11" t="n">
        <x:v>46270</x:v>
      </x:c>
      <x:c r="C100" s="10" t="str">
        <x:v>P005</x:v>
      </x:c>
      <x:c r="D100" s="10" t="str">
        <x:v>Полиця</x:v>
      </x:c>
      <x:c r="E100" s="10" t="str">
        <x:v>Меблі</x:v>
      </x:c>
      <x:c r="F100" s="10" t="str">
        <x:v>completed</x:v>
      </x:c>
      <x:c r="G100" s="10" t="str">
        <x:v>Meta Ads</x:v>
      </x:c>
      <x:c r="H100" s="10" t="n">
        <x:v>3</x:v>
      </x:c>
      <x:c r="I100" s="13" t="n">
        <x:v>1490</x:v>
      </x:c>
      <x:c r="J100" s="15" t="n">
        <x:v>0.1</x:v>
      </x:c>
      <x:c r="K100" s="17" t="n">
        <x:v>0</x:v>
      </x:c>
      <x:c r="L100" s="13" t="n">
        <x:v>760</x:v>
      </x:c>
      <x:c r="M100" s="13" t="n">
        <x:f>ROUND(I100*(1-J100),2)</x:f>
        <x:v>1341</x:v>
      </x:c>
      <x:c r="N100" s="13" t="n">
        <x:f>IF(F100="completed",H100*M100,0)</x:f>
        <x:v>4023</x:v>
      </x:c>
      <x:c r="O100" s="13" t="n">
        <x:f>K100*M100</x:f>
        <x:v>0</x:v>
      </x:c>
      <x:c r="P100" s="13" t="n">
        <x:f>N100-O100</x:f>
        <x:v>4023</x:v>
      </x:c>
      <x:c r="Q100" s="13" t="n">
        <x:f>IF(F100="completed",(H100-K100)*L100,0)</x:f>
        <x:v>2280</x:v>
      </x:c>
      <x:c r="R100" s="13" t="n">
        <x:f>P100-Q100</x:f>
        <x:v>1743</x:v>
      </x:c>
    </x:row>
    <x:row r="101" ht="23" customHeight="1">
      <x:c r="A101" s="2" t="str">
        <x:v>O0096</x:v>
      </x:c>
      <x:c r="B101" s="12" t="n">
        <x:v>46271</x:v>
      </x:c>
      <x:c r="C101" s="2" t="str">
        <x:v>P006</x:v>
      </x:c>
      <x:c r="D101" s="2" t="str">
        <x:v>Торшер</x:v>
      </x:c>
      <x:c r="E101" s="2" t="str">
        <x:v>Освітлення</x:v>
      </x:c>
      <x:c r="F101" s="2" t="str">
        <x:v>completed</x:v>
      </x:c>
      <x:c r="G101" s="2" t="str">
        <x:v>Google Ads</x:v>
      </x:c>
      <x:c r="H101" s="2" t="n">
        <x:v>1</x:v>
      </x:c>
      <x:c r="I101" s="14" t="n">
        <x:v>2490</x:v>
      </x:c>
      <x:c r="J101" s="16" t="n">
        <x:v>0</x:v>
      </x:c>
      <x:c r="K101" s="18" t="n">
        <x:v>0</x:v>
      </x:c>
      <x:c r="L101" s="14" t="n">
        <x:v>1300</x:v>
      </x:c>
      <x:c r="M101" s="13" t="n">
        <x:f>ROUND(I101*(1-J101),2)</x:f>
        <x:v>2490</x:v>
      </x:c>
      <x:c r="N101" s="13" t="n">
        <x:f>IF(F101="completed",H101*M101,0)</x:f>
        <x:v>2490</x:v>
      </x:c>
      <x:c r="O101" s="13" t="n">
        <x:f>K101*M101</x:f>
        <x:v>0</x:v>
      </x:c>
      <x:c r="P101" s="13" t="n">
        <x:f>N101-O101</x:f>
        <x:v>2490</x:v>
      </x:c>
      <x:c r="Q101" s="13" t="n">
        <x:f>IF(F101="completed",(H101-K101)*L101,0)</x:f>
        <x:v>1300</x:v>
      </x:c>
      <x:c r="R101" s="13" t="n">
        <x:f>P101-Q101</x:f>
        <x:v>1190</x:v>
      </x:c>
    </x:row>
    <x:row r="102" ht="23" customHeight="1">
      <x:c r="A102" s="10" t="str">
        <x:v>O0097</x:v>
      </x:c>
      <x:c r="B102" s="11" t="n">
        <x:v>46272</x:v>
      </x:c>
      <x:c r="C102" s="10" t="str">
        <x:v>P001</x:v>
      </x:c>
      <x:c r="D102" s="10" t="str">
        <x:v>Лампа настільна</x:v>
      </x:c>
      <x:c r="E102" s="10" t="str">
        <x:v>Освітлення</x:v>
      </x:c>
      <x:c r="F102" s="10" t="str">
        <x:v>completed</x:v>
      </x:c>
      <x:c r="G102" s="10" t="str">
        <x:v>Google Ads</x:v>
      </x:c>
      <x:c r="H102" s="10" t="n">
        <x:v>2</x:v>
      </x:c>
      <x:c r="I102" s="13" t="n">
        <x:v>890</x:v>
      </x:c>
      <x:c r="J102" s="15" t="n">
        <x:v>0</x:v>
      </x:c>
      <x:c r="K102" s="17" t="n">
        <x:v>0</x:v>
      </x:c>
      <x:c r="L102" s="13" t="n">
        <x:v>480</x:v>
      </x:c>
      <x:c r="M102" s="13" t="n">
        <x:f>ROUND(I102*(1-J102),2)</x:f>
        <x:v>890</x:v>
      </x:c>
      <x:c r="N102" s="13" t="n">
        <x:f>IF(F102="completed",H102*M102,0)</x:f>
        <x:v>1780</x:v>
      </x:c>
      <x:c r="O102" s="13" t="n">
        <x:f>K102*M102</x:f>
        <x:v>0</x:v>
      </x:c>
      <x:c r="P102" s="13" t="n">
        <x:f>N102-O102</x:f>
        <x:v>1780</x:v>
      </x:c>
      <x:c r="Q102" s="13" t="n">
        <x:f>IF(F102="completed",(H102-K102)*L102,0)</x:f>
        <x:v>960</x:v>
      </x:c>
      <x:c r="R102" s="13" t="n">
        <x:f>P102-Q102</x:f>
        <x:v>820</x:v>
      </x:c>
    </x:row>
    <x:row r="103" ht="23" customHeight="1">
      <x:c r="A103" s="2" t="str">
        <x:v>O0098</x:v>
      </x:c>
      <x:c r="B103" s="12" t="n">
        <x:v>46273</x:v>
      </x:c>
      <x:c r="C103" s="2" t="str">
        <x:v>P002</x:v>
      </x:c>
      <x:c r="D103" s="2" t="str">
        <x:v>Органайзер</x:v>
      </x:c>
      <x:c r="E103" s="2" t="str">
        <x:v>Аксесуари</x:v>
      </x:c>
      <x:c r="F103" s="2" t="str">
        <x:v>completed</x:v>
      </x:c>
      <x:c r="G103" s="2" t="str">
        <x:v>Google Ads</x:v>
      </x:c>
      <x:c r="H103" s="2" t="n">
        <x:v>3</x:v>
      </x:c>
      <x:c r="I103" s="14" t="n">
        <x:v>390</x:v>
      </x:c>
      <x:c r="J103" s="16" t="n">
        <x:v>0</x:v>
      </x:c>
      <x:c r="K103" s="18" t="n">
        <x:v>0</x:v>
      </x:c>
      <x:c r="L103" s="14" t="n">
        <x:v>190</x:v>
      </x:c>
      <x:c r="M103" s="13" t="n">
        <x:f>ROUND(I103*(1-J103),2)</x:f>
        <x:v>390</x:v>
      </x:c>
      <x:c r="N103" s="13" t="n">
        <x:f>IF(F103="completed",H103*M103,0)</x:f>
        <x:v>1170</x:v>
      </x:c>
      <x:c r="O103" s="13" t="n">
        <x:f>K103*M103</x:f>
        <x:v>0</x:v>
      </x:c>
      <x:c r="P103" s="13" t="n">
        <x:f>N103-O103</x:f>
        <x:v>1170</x:v>
      </x:c>
      <x:c r="Q103" s="13" t="n">
        <x:f>IF(F103="completed",(H103-K103)*L103,0)</x:f>
        <x:v>570</x:v>
      </x:c>
      <x:c r="R103" s="13" t="n">
        <x:f>P103-Q103</x:f>
        <x:v>600</x:v>
      </x:c>
    </x:row>
    <x:row r="104" ht="23" customHeight="1">
      <x:c r="A104" s="10" t="str">
        <x:v>O0099</x:v>
      </x:c>
      <x:c r="B104" s="11" t="n">
        <x:v>46274</x:v>
      </x:c>
      <x:c r="C104" s="10" t="str">
        <x:v>P003</x:v>
      </x:c>
      <x:c r="D104" s="10" t="str">
        <x:v>Килимок</x:v>
      </x:c>
      <x:c r="E104" s="10" t="str">
        <x:v>Аксесуари</x:v>
      </x:c>
      <x:c r="F104" s="10" t="str">
        <x:v>completed</x:v>
      </x:c>
      <x:c r="G104" s="10" t="str">
        <x:v>Google Ads</x:v>
      </x:c>
      <x:c r="H104" s="10" t="n">
        <x:v>1</x:v>
      </x:c>
      <x:c r="I104" s="13" t="n">
        <x:v>490</x:v>
      </x:c>
      <x:c r="J104" s="15" t="n">
        <x:v>0</x:v>
      </x:c>
      <x:c r="K104" s="17" t="n">
        <x:v>0</x:v>
      </x:c>
      <x:c r="L104" s="13" t="n">
        <x:v>240</x:v>
      </x:c>
      <x:c r="M104" s="13" t="n">
        <x:f>ROUND(I104*(1-J104),2)</x:f>
        <x:v>490</x:v>
      </x:c>
      <x:c r="N104" s="13" t="n">
        <x:f>IF(F104="completed",H104*M104,0)</x:f>
        <x:v>490</x:v>
      </x:c>
      <x:c r="O104" s="13" t="n">
        <x:f>K104*M104</x:f>
        <x:v>0</x:v>
      </x:c>
      <x:c r="P104" s="13" t="n">
        <x:f>N104-O104</x:f>
        <x:v>490</x:v>
      </x:c>
      <x:c r="Q104" s="13" t="n">
        <x:f>IF(F104="completed",(H104-K104)*L104,0)</x:f>
        <x:v>240</x:v>
      </x:c>
      <x:c r="R104" s="13" t="n">
        <x:f>P104-Q104</x:f>
        <x:v>250</x:v>
      </x:c>
    </x:row>
    <x:row r="105" ht="23" customHeight="1">
      <x:c r="A105" s="2" t="str">
        <x:v>O0100</x:v>
      </x:c>
      <x:c r="B105" s="12" t="n">
        <x:v>46275</x:v>
      </x:c>
      <x:c r="C105" s="2" t="str">
        <x:v>P004</x:v>
      </x:c>
      <x:c r="D105" s="2" t="str">
        <x:v>Крісло</x:v>
      </x:c>
      <x:c r="E105" s="2" t="str">
        <x:v>Меблі</x:v>
      </x:c>
      <x:c r="F105" s="2" t="str">
        <x:v>completed</x:v>
      </x:c>
      <x:c r="G105" s="2" t="str">
        <x:v>Google Ads</x:v>
      </x:c>
      <x:c r="H105" s="2" t="n">
        <x:v>2</x:v>
      </x:c>
      <x:c r="I105" s="14" t="n">
        <x:v>4290</x:v>
      </x:c>
      <x:c r="J105" s="16" t="n">
        <x:v>0.1</x:v>
      </x:c>
      <x:c r="K105" s="18" t="n">
        <x:v>0</x:v>
      </x:c>
      <x:c r="L105" s="14" t="n">
        <x:v>2400</x:v>
      </x:c>
      <x:c r="M105" s="13" t="n">
        <x:f>ROUND(I105*(1-J105),2)</x:f>
        <x:v>3861</x:v>
      </x:c>
      <x:c r="N105" s="13" t="n">
        <x:f>IF(F105="completed",H105*M105,0)</x:f>
        <x:v>7722</x:v>
      </x:c>
      <x:c r="O105" s="13" t="n">
        <x:f>K105*M105</x:f>
        <x:v>0</x:v>
      </x:c>
      <x:c r="P105" s="13" t="n">
        <x:f>N105-O105</x:f>
        <x:v>7722</x:v>
      </x:c>
      <x:c r="Q105" s="13" t="n">
        <x:f>IF(F105="completed",(H105-K105)*L105,0)</x:f>
        <x:v>4800</x:v>
      </x:c>
      <x:c r="R105" s="13" t="n">
        <x:f>P105-Q105</x:f>
        <x:v>2922</x:v>
      </x:c>
    </x:row>
    <x:row r="106" ht="23" customHeight="1">
      <x:c r="A106" s="10" t="str">
        <x:v>O0101</x:v>
      </x:c>
      <x:c r="B106" s="11" t="n">
        <x:v>46276</x:v>
      </x:c>
      <x:c r="C106" s="10" t="str">
        <x:v>P005</x:v>
      </x:c>
      <x:c r="D106" s="10" t="str">
        <x:v>Полиця</x:v>
      </x:c>
      <x:c r="E106" s="10" t="str">
        <x:v>Меблі</x:v>
      </x:c>
      <x:c r="F106" s="10" t="str">
        <x:v>completed</x:v>
      </x:c>
      <x:c r="G106" s="10" t="str">
        <x:v>Google Ads</x:v>
      </x:c>
      <x:c r="H106" s="10" t="n">
        <x:v>3</x:v>
      </x:c>
      <x:c r="I106" s="13" t="n">
        <x:v>1490</x:v>
      </x:c>
      <x:c r="J106" s="15" t="n">
        <x:v>0</x:v>
      </x:c>
      <x:c r="K106" s="17" t="n">
        <x:v>0</x:v>
      </x:c>
      <x:c r="L106" s="13" t="n">
        <x:v>760</x:v>
      </x:c>
      <x:c r="M106" s="13" t="n">
        <x:f>ROUND(I106*(1-J106),2)</x:f>
        <x:v>1490</x:v>
      </x:c>
      <x:c r="N106" s="13" t="n">
        <x:f>IF(F106="completed",H106*M106,0)</x:f>
        <x:v>4470</x:v>
      </x:c>
      <x:c r="O106" s="13" t="n">
        <x:f>K106*M106</x:f>
        <x:v>0</x:v>
      </x:c>
      <x:c r="P106" s="13" t="n">
        <x:f>N106-O106</x:f>
        <x:v>4470</x:v>
      </x:c>
      <x:c r="Q106" s="13" t="n">
        <x:f>IF(F106="completed",(H106-K106)*L106,0)</x:f>
        <x:v>2280</x:v>
      </x:c>
      <x:c r="R106" s="13" t="n">
        <x:f>P106-Q106</x:f>
        <x:v>2190</x:v>
      </x:c>
    </x:row>
    <x:row r="107" ht="23" customHeight="1">
      <x:c r="A107" s="2" t="str">
        <x:v>O0102</x:v>
      </x:c>
      <x:c r="B107" s="12" t="n">
        <x:v>46277</x:v>
      </x:c>
      <x:c r="C107" s="2" t="str">
        <x:v>P006</x:v>
      </x:c>
      <x:c r="D107" s="2" t="str">
        <x:v>Торшер</x:v>
      </x:c>
      <x:c r="E107" s="2" t="str">
        <x:v>Освітлення</x:v>
      </x:c>
      <x:c r="F107" s="2" t="str">
        <x:v>cancelled</x:v>
      </x:c>
      <x:c r="G107" s="2" t="str">
        <x:v>Organic</x:v>
      </x:c>
      <x:c r="H107" s="2" t="n">
        <x:v>1</x:v>
      </x:c>
      <x:c r="I107" s="14" t="n">
        <x:v>2490</x:v>
      </x:c>
      <x:c r="J107" s="16" t="n">
        <x:v>0</x:v>
      </x:c>
      <x:c r="K107" s="18" t="n">
        <x:v>0</x:v>
      </x:c>
      <x:c r="L107" s="14" t="n">
        <x:v>1300</x:v>
      </x:c>
      <x:c r="M107" s="13" t="n">
        <x:f>ROUND(I107*(1-J107),2)</x:f>
        <x:v>2490</x:v>
      </x:c>
      <x:c r="N107" s="13" t="n">
        <x:f>IF(F107="completed",H107*M107,0)</x:f>
        <x:v>0</x:v>
      </x:c>
      <x:c r="O107" s="13" t="n">
        <x:f>K107*M107</x:f>
        <x:v>0</x:v>
      </x:c>
      <x:c r="P107" s="13" t="n">
        <x:f>N107-O107</x:f>
        <x:v>0</x:v>
      </x:c>
      <x:c r="Q107" s="13" t="n">
        <x:f>IF(F107="completed",(H107-K107)*L107,0)</x:f>
        <x:v>0</x:v>
      </x:c>
      <x:c r="R107" s="13" t="n">
        <x:f>P107-Q107</x:f>
        <x:v>0</x:v>
      </x:c>
    </x:row>
    <x:row r="108" ht="23" customHeight="1">
      <x:c r="A108" s="10" t="str">
        <x:v>O0103</x:v>
      </x:c>
      <x:c r="B108" s="11" t="n">
        <x:v>46278</x:v>
      </x:c>
      <x:c r="C108" s="10" t="str">
        <x:v>P001</x:v>
      </x:c>
      <x:c r="D108" s="10" t="str">
        <x:v>Лампа настільна</x:v>
      </x:c>
      <x:c r="E108" s="10" t="str">
        <x:v>Освітлення</x:v>
      </x:c>
      <x:c r="F108" s="10" t="str">
        <x:v>completed</x:v>
      </x:c>
      <x:c r="G108" s="10" t="str">
        <x:v>Organic</x:v>
      </x:c>
      <x:c r="H108" s="10" t="n">
        <x:v>2</x:v>
      </x:c>
      <x:c r="I108" s="13" t="n">
        <x:v>890</x:v>
      </x:c>
      <x:c r="J108" s="15" t="n">
        <x:v>0</x:v>
      </x:c>
      <x:c r="K108" s="17" t="n">
        <x:v>0</x:v>
      </x:c>
      <x:c r="L108" s="13" t="n">
        <x:v>480</x:v>
      </x:c>
      <x:c r="M108" s="13" t="n">
        <x:f>ROUND(I108*(1-J108),2)</x:f>
        <x:v>890</x:v>
      </x:c>
      <x:c r="N108" s="13" t="n">
        <x:f>IF(F108="completed",H108*M108,0)</x:f>
        <x:v>1780</x:v>
      </x:c>
      <x:c r="O108" s="13" t="n">
        <x:f>K108*M108</x:f>
        <x:v>0</x:v>
      </x:c>
      <x:c r="P108" s="13" t="n">
        <x:f>N108-O108</x:f>
        <x:v>1780</x:v>
      </x:c>
      <x:c r="Q108" s="13" t="n">
        <x:f>IF(F108="completed",(H108-K108)*L108,0)</x:f>
        <x:v>960</x:v>
      </x:c>
      <x:c r="R108" s="13" t="n">
        <x:f>P108-Q108</x:f>
        <x:v>820</x:v>
      </x:c>
    </x:row>
    <x:row r="109" ht="23" customHeight="1">
      <x:c r="A109" s="2" t="str">
        <x:v>O0104</x:v>
      </x:c>
      <x:c r="B109" s="12" t="n">
        <x:v>46279</x:v>
      </x:c>
      <x:c r="C109" s="2" t="str">
        <x:v>P002</x:v>
      </x:c>
      <x:c r="D109" s="2" t="str">
        <x:v>Органайзер</x:v>
      </x:c>
      <x:c r="E109" s="2" t="str">
        <x:v>Аксесуари</x:v>
      </x:c>
      <x:c r="F109" s="2" t="str">
        <x:v>completed</x:v>
      </x:c>
      <x:c r="G109" s="2" t="str">
        <x:v>Organic</x:v>
      </x:c>
      <x:c r="H109" s="2" t="n">
        <x:v>3</x:v>
      </x:c>
      <x:c r="I109" s="14" t="n">
        <x:v>390</x:v>
      </x:c>
      <x:c r="J109" s="16" t="n">
        <x:v>0</x:v>
      </x:c>
      <x:c r="K109" s="18" t="n">
        <x:v>0</x:v>
      </x:c>
      <x:c r="L109" s="14" t="n">
        <x:v>190</x:v>
      </x:c>
      <x:c r="M109" s="13" t="n">
        <x:f>ROUND(I109*(1-J109),2)</x:f>
        <x:v>390</x:v>
      </x:c>
      <x:c r="N109" s="13" t="n">
        <x:f>IF(F109="completed",H109*M109,0)</x:f>
        <x:v>1170</x:v>
      </x:c>
      <x:c r="O109" s="13" t="n">
        <x:f>K109*M109</x:f>
        <x:v>0</x:v>
      </x:c>
      <x:c r="P109" s="13" t="n">
        <x:f>N109-O109</x:f>
        <x:v>1170</x:v>
      </x:c>
      <x:c r="Q109" s="13" t="n">
        <x:f>IF(F109="completed",(H109-K109)*L109,0)</x:f>
        <x:v>570</x:v>
      </x:c>
      <x:c r="R109" s="13" t="n">
        <x:f>P109-Q109</x:f>
        <x:v>600</x:v>
      </x:c>
    </x:row>
    <x:row r="110" ht="23" customHeight="1">
      <x:c r="A110" s="10" t="str">
        <x:v>O0105</x:v>
      </x:c>
      <x:c r="B110" s="11" t="n">
        <x:v>46280</x:v>
      </x:c>
      <x:c r="C110" s="10" t="str">
        <x:v>P003</x:v>
      </x:c>
      <x:c r="D110" s="10" t="str">
        <x:v>Килимок</x:v>
      </x:c>
      <x:c r="E110" s="10" t="str">
        <x:v>Аксесуари</x:v>
      </x:c>
      <x:c r="F110" s="10" t="str">
        <x:v>completed</x:v>
      </x:c>
      <x:c r="G110" s="10" t="str">
        <x:v>Organic</x:v>
      </x:c>
      <x:c r="H110" s="10" t="n">
        <x:v>1</x:v>
      </x:c>
      <x:c r="I110" s="13" t="n">
        <x:v>490</x:v>
      </x:c>
      <x:c r="J110" s="15" t="n">
        <x:v>0.1</x:v>
      </x:c>
      <x:c r="K110" s="17" t="n">
        <x:v>1</x:v>
      </x:c>
      <x:c r="L110" s="13" t="n">
        <x:v>240</x:v>
      </x:c>
      <x:c r="M110" s="13" t="n">
        <x:f>ROUND(I110*(1-J110),2)</x:f>
        <x:v>441</x:v>
      </x:c>
      <x:c r="N110" s="13" t="n">
        <x:f>IF(F110="completed",H110*M110,0)</x:f>
        <x:v>441</x:v>
      </x:c>
      <x:c r="O110" s="13" t="n">
        <x:f>K110*M110</x:f>
        <x:v>441</x:v>
      </x:c>
      <x:c r="P110" s="13" t="n">
        <x:f>N110-O110</x:f>
        <x:v>0</x:v>
      </x:c>
      <x:c r="Q110" s="13" t="n">
        <x:f>IF(F110="completed",(H110-K110)*L110,0)</x:f>
        <x:v>0</x:v>
      </x:c>
      <x:c r="R110" s="13" t="n">
        <x:f>P110-Q110</x:f>
        <x:v>0</x:v>
      </x:c>
    </x:row>
    <x:row r="111" ht="23" customHeight="1">
      <x:c r="A111" s="2" t="str">
        <x:v>O0106</x:v>
      </x:c>
      <x:c r="B111" s="12" t="n">
        <x:v>46281</x:v>
      </x:c>
      <x:c r="C111" s="2" t="str">
        <x:v>P004</x:v>
      </x:c>
      <x:c r="D111" s="2" t="str">
        <x:v>Крісло</x:v>
      </x:c>
      <x:c r="E111" s="2" t="str">
        <x:v>Меблі</x:v>
      </x:c>
      <x:c r="F111" s="2" t="str">
        <x:v>completed</x:v>
      </x:c>
      <x:c r="G111" s="2" t="str">
        <x:v>Organic</x:v>
      </x:c>
      <x:c r="H111" s="2" t="n">
        <x:v>2</x:v>
      </x:c>
      <x:c r="I111" s="14" t="n">
        <x:v>4290</x:v>
      </x:c>
      <x:c r="J111" s="16" t="n">
        <x:v>0</x:v>
      </x:c>
      <x:c r="K111" s="18" t="n">
        <x:v>0</x:v>
      </x:c>
      <x:c r="L111" s="14" t="n">
        <x:v>2400</x:v>
      </x:c>
      <x:c r="M111" s="13" t="n">
        <x:f>ROUND(I111*(1-J111),2)</x:f>
        <x:v>4290</x:v>
      </x:c>
      <x:c r="N111" s="13" t="n">
        <x:f>IF(F111="completed",H111*M111,0)</x:f>
        <x:v>8580</x:v>
      </x:c>
      <x:c r="O111" s="13" t="n">
        <x:f>K111*M111</x:f>
        <x:v>0</x:v>
      </x:c>
      <x:c r="P111" s="13" t="n">
        <x:f>N111-O111</x:f>
        <x:v>8580</x:v>
      </x:c>
      <x:c r="Q111" s="13" t="n">
        <x:f>IF(F111="completed",(H111-K111)*L111,0)</x:f>
        <x:v>4800</x:v>
      </x:c>
      <x:c r="R111" s="13" t="n">
        <x:f>P111-Q111</x:f>
        <x:v>3780</x:v>
      </x:c>
    </x:row>
    <x:row r="112" ht="23" customHeight="1">
      <x:c r="A112" s="10" t="str">
        <x:v>O0107</x:v>
      </x:c>
      <x:c r="B112" s="11" t="n">
        <x:v>46282</x:v>
      </x:c>
      <x:c r="C112" s="10" t="str">
        <x:v>P005</x:v>
      </x:c>
      <x:c r="D112" s="10" t="str">
        <x:v>Полиця</x:v>
      </x:c>
      <x:c r="E112" s="10" t="str">
        <x:v>Меблі</x:v>
      </x:c>
      <x:c r="F112" s="10" t="str">
        <x:v>completed</x:v>
      </x:c>
      <x:c r="G112" s="10" t="str">
        <x:v>Organic</x:v>
      </x:c>
      <x:c r="H112" s="10" t="n">
        <x:v>3</x:v>
      </x:c>
      <x:c r="I112" s="13" t="n">
        <x:v>1490</x:v>
      </x:c>
      <x:c r="J112" s="15" t="n">
        <x:v>0</x:v>
      </x:c>
      <x:c r="K112" s="17" t="n">
        <x:v>0</x:v>
      </x:c>
      <x:c r="L112" s="13" t="n">
        <x:v>760</x:v>
      </x:c>
      <x:c r="M112" s="13" t="n">
        <x:f>ROUND(I112*(1-J112),2)</x:f>
        <x:v>1490</x:v>
      </x:c>
      <x:c r="N112" s="13" t="n">
        <x:f>IF(F112="completed",H112*M112,0)</x:f>
        <x:v>4470</x:v>
      </x:c>
      <x:c r="O112" s="13" t="n">
        <x:f>K112*M112</x:f>
        <x:v>0</x:v>
      </x:c>
      <x:c r="P112" s="13" t="n">
        <x:f>N112-O112</x:f>
        <x:v>4470</x:v>
      </x:c>
      <x:c r="Q112" s="13" t="n">
        <x:f>IF(F112="completed",(H112-K112)*L112,0)</x:f>
        <x:v>2280</x:v>
      </x:c>
      <x:c r="R112" s="13" t="n">
        <x:f>P112-Q112</x:f>
        <x:v>2190</x:v>
      </x:c>
    </x:row>
    <x:row r="113" ht="23" customHeight="1">
      <x:c r="A113" s="2" t="str">
        <x:v>O0108</x:v>
      </x:c>
      <x:c r="B113" s="12" t="n">
        <x:v>46283</x:v>
      </x:c>
      <x:c r="C113" s="2" t="str">
        <x:v>P006</x:v>
      </x:c>
      <x:c r="D113" s="2" t="str">
        <x:v>Торшер</x:v>
      </x:c>
      <x:c r="E113" s="2" t="str">
        <x:v>Освітлення</x:v>
      </x:c>
      <x:c r="F113" s="2" t="str">
        <x:v>completed</x:v>
      </x:c>
      <x:c r="G113" s="2" t="str">
        <x:v>Meta Ads</x:v>
      </x:c>
      <x:c r="H113" s="2" t="n">
        <x:v>1</x:v>
      </x:c>
      <x:c r="I113" s="14" t="n">
        <x:v>2490</x:v>
      </x:c>
      <x:c r="J113" s="16" t="n">
        <x:v>0</x:v>
      </x:c>
      <x:c r="K113" s="18" t="n">
        <x:v>0</x:v>
      </x:c>
      <x:c r="L113" s="14" t="n">
        <x:v>1300</x:v>
      </x:c>
      <x:c r="M113" s="13" t="n">
        <x:f>ROUND(I113*(1-J113),2)</x:f>
        <x:v>2490</x:v>
      </x:c>
      <x:c r="N113" s="13" t="n">
        <x:f>IF(F113="completed",H113*M113,0)</x:f>
        <x:v>2490</x:v>
      </x:c>
      <x:c r="O113" s="13" t="n">
        <x:f>K113*M113</x:f>
        <x:v>0</x:v>
      </x:c>
      <x:c r="P113" s="13" t="n">
        <x:f>N113-O113</x:f>
        <x:v>2490</x:v>
      </x:c>
      <x:c r="Q113" s="13" t="n">
        <x:f>IF(F113="completed",(H113-K113)*L113,0)</x:f>
        <x:v>1300</x:v>
      </x:c>
      <x:c r="R113" s="13" t="n">
        <x:f>P113-Q113</x:f>
        <x:v>1190</x:v>
      </x:c>
    </x:row>
    <x:row r="114" ht="23" customHeight="1">
      <x:c r="A114" s="10" t="str">
        <x:v>O0109</x:v>
      </x:c>
      <x:c r="B114" s="11" t="n">
        <x:v>46284</x:v>
      </x:c>
      <x:c r="C114" s="10" t="str">
        <x:v>P001</x:v>
      </x:c>
      <x:c r="D114" s="10" t="str">
        <x:v>Лампа настільна</x:v>
      </x:c>
      <x:c r="E114" s="10" t="str">
        <x:v>Освітлення</x:v>
      </x:c>
      <x:c r="F114" s="10" t="str">
        <x:v>completed</x:v>
      </x:c>
      <x:c r="G114" s="10" t="str">
        <x:v>Meta Ads</x:v>
      </x:c>
      <x:c r="H114" s="10" t="n">
        <x:v>2</x:v>
      </x:c>
      <x:c r="I114" s="13" t="n">
        <x:v>890</x:v>
      </x:c>
      <x:c r="J114" s="15" t="n">
        <x:v>0</x:v>
      </x:c>
      <x:c r="K114" s="17" t="n">
        <x:v>0</x:v>
      </x:c>
      <x:c r="L114" s="13" t="n">
        <x:v>480</x:v>
      </x:c>
      <x:c r="M114" s="13" t="n">
        <x:f>ROUND(I114*(1-J114),2)</x:f>
        <x:v>890</x:v>
      </x:c>
      <x:c r="N114" s="13" t="n">
        <x:f>IF(F114="completed",H114*M114,0)</x:f>
        <x:v>1780</x:v>
      </x:c>
      <x:c r="O114" s="13" t="n">
        <x:f>K114*M114</x:f>
        <x:v>0</x:v>
      </x:c>
      <x:c r="P114" s="13" t="n">
        <x:f>N114-O114</x:f>
        <x:v>1780</x:v>
      </x:c>
      <x:c r="Q114" s="13" t="n">
        <x:f>IF(F114="completed",(H114-K114)*L114,0)</x:f>
        <x:v>960</x:v>
      </x:c>
      <x:c r="R114" s="13" t="n">
        <x:f>P114-Q114</x:f>
        <x:v>820</x:v>
      </x:c>
    </x:row>
    <x:row r="115" ht="23" customHeight="1">
      <x:c r="A115" s="2" t="str">
        <x:v>O0110</x:v>
      </x:c>
      <x:c r="B115" s="12" t="n">
        <x:v>46285</x:v>
      </x:c>
      <x:c r="C115" s="2" t="str">
        <x:v>P002</x:v>
      </x:c>
      <x:c r="D115" s="2" t="str">
        <x:v>Органайзер</x:v>
      </x:c>
      <x:c r="E115" s="2" t="str">
        <x:v>Аксесуари</x:v>
      </x:c>
      <x:c r="F115" s="2" t="str">
        <x:v>completed</x:v>
      </x:c>
      <x:c r="G115" s="2" t="str">
        <x:v>Meta Ads</x:v>
      </x:c>
      <x:c r="H115" s="2" t="n">
        <x:v>3</x:v>
      </x:c>
      <x:c r="I115" s="14" t="n">
        <x:v>390</x:v>
      </x:c>
      <x:c r="J115" s="16" t="n">
        <x:v>0.1</x:v>
      </x:c>
      <x:c r="K115" s="18" t="n">
        <x:v>0</x:v>
      </x:c>
      <x:c r="L115" s="14" t="n">
        <x:v>190</x:v>
      </x:c>
      <x:c r="M115" s="13" t="n">
        <x:f>ROUND(I115*(1-J115),2)</x:f>
        <x:v>351</x:v>
      </x:c>
      <x:c r="N115" s="13" t="n">
        <x:f>IF(F115="completed",H115*M115,0)</x:f>
        <x:v>1053</x:v>
      </x:c>
      <x:c r="O115" s="13" t="n">
        <x:f>K115*M115</x:f>
        <x:v>0</x:v>
      </x:c>
      <x:c r="P115" s="13" t="n">
        <x:f>N115-O115</x:f>
        <x:v>1053</x:v>
      </x:c>
      <x:c r="Q115" s="13" t="n">
        <x:f>IF(F115="completed",(H115-K115)*L115,0)</x:f>
        <x:v>570</x:v>
      </x:c>
      <x:c r="R115" s="13" t="n">
        <x:f>P115-Q115</x:f>
        <x:v>483</x:v>
      </x:c>
    </x:row>
    <x:row r="116" ht="23" customHeight="1">
      <x:c r="A116" s="10" t="str">
        <x:v>O0111</x:v>
      </x:c>
      <x:c r="B116" s="11" t="n">
        <x:v>46286</x:v>
      </x:c>
      <x:c r="C116" s="10" t="str">
        <x:v>P003</x:v>
      </x:c>
      <x:c r="D116" s="10" t="str">
        <x:v>Килимок</x:v>
      </x:c>
      <x:c r="E116" s="10" t="str">
        <x:v>Аксесуари</x:v>
      </x:c>
      <x:c r="F116" s="10" t="str">
        <x:v>completed</x:v>
      </x:c>
      <x:c r="G116" s="10" t="str">
        <x:v>Meta Ads</x:v>
      </x:c>
      <x:c r="H116" s="10" t="n">
        <x:v>1</x:v>
      </x:c>
      <x:c r="I116" s="13" t="n">
        <x:v>490</x:v>
      </x:c>
      <x:c r="J116" s="15" t="n">
        <x:v>0</x:v>
      </x:c>
      <x:c r="K116" s="17" t="n">
        <x:v>0</x:v>
      </x:c>
      <x:c r="L116" s="13" t="n">
        <x:v>240</x:v>
      </x:c>
      <x:c r="M116" s="13" t="n">
        <x:f>ROUND(I116*(1-J116),2)</x:f>
        <x:v>490</x:v>
      </x:c>
      <x:c r="N116" s="13" t="n">
        <x:f>IF(F116="completed",H116*M116,0)</x:f>
        <x:v>490</x:v>
      </x:c>
      <x:c r="O116" s="13" t="n">
        <x:f>K116*M116</x:f>
        <x:v>0</x:v>
      </x:c>
      <x:c r="P116" s="13" t="n">
        <x:f>N116-O116</x:f>
        <x:v>490</x:v>
      </x:c>
      <x:c r="Q116" s="13" t="n">
        <x:f>IF(F116="completed",(H116-K116)*L116,0)</x:f>
        <x:v>240</x:v>
      </x:c>
      <x:c r="R116" s="13" t="n">
        <x:f>P116-Q116</x:f>
        <x:v>250</x:v>
      </x:c>
    </x:row>
    <x:row r="117" ht="23" customHeight="1">
      <x:c r="A117" s="2" t="str">
        <x:v>O0112</x:v>
      </x:c>
      <x:c r="B117" s="12" t="n">
        <x:v>46287</x:v>
      </x:c>
      <x:c r="C117" s="2" t="str">
        <x:v>P004</x:v>
      </x:c>
      <x:c r="D117" s="2" t="str">
        <x:v>Крісло</x:v>
      </x:c>
      <x:c r="E117" s="2" t="str">
        <x:v>Меблі</x:v>
      </x:c>
      <x:c r="F117" s="2" t="str">
        <x:v>completed</x:v>
      </x:c>
      <x:c r="G117" s="2" t="str">
        <x:v>Meta Ads</x:v>
      </x:c>
      <x:c r="H117" s="2" t="n">
        <x:v>2</x:v>
      </x:c>
      <x:c r="I117" s="14" t="n">
        <x:v>4290</x:v>
      </x:c>
      <x:c r="J117" s="16" t="n">
        <x:v>0</x:v>
      </x:c>
      <x:c r="K117" s="18" t="n">
        <x:v>0</x:v>
      </x:c>
      <x:c r="L117" s="14" t="n">
        <x:v>2400</x:v>
      </x:c>
      <x:c r="M117" s="13" t="n">
        <x:f>ROUND(I117*(1-J117),2)</x:f>
        <x:v>4290</x:v>
      </x:c>
      <x:c r="N117" s="13" t="n">
        <x:f>IF(F117="completed",H117*M117,0)</x:f>
        <x:v>8580</x:v>
      </x:c>
      <x:c r="O117" s="13" t="n">
        <x:f>K117*M117</x:f>
        <x:v>0</x:v>
      </x:c>
      <x:c r="P117" s="13" t="n">
        <x:f>N117-O117</x:f>
        <x:v>8580</x:v>
      </x:c>
      <x:c r="Q117" s="13" t="n">
        <x:f>IF(F117="completed",(H117-K117)*L117,0)</x:f>
        <x:v>4800</x:v>
      </x:c>
      <x:c r="R117" s="13" t="n">
        <x:f>P117-Q117</x:f>
        <x:v>3780</x:v>
      </x:c>
    </x:row>
    <x:row r="118" ht="23" customHeight="1">
      <x:c r="A118" s="10" t="str">
        <x:v>O0113</x:v>
      </x:c>
      <x:c r="B118" s="11" t="n">
        <x:v>46288</x:v>
      </x:c>
      <x:c r="C118" s="10" t="str">
        <x:v>P005</x:v>
      </x:c>
      <x:c r="D118" s="10" t="str">
        <x:v>Полиця</x:v>
      </x:c>
      <x:c r="E118" s="10" t="str">
        <x:v>Меблі</x:v>
      </x:c>
      <x:c r="F118" s="10" t="str">
        <x:v>completed</x:v>
      </x:c>
      <x:c r="G118" s="10" t="str">
        <x:v>Meta Ads</x:v>
      </x:c>
      <x:c r="H118" s="10" t="n">
        <x:v>3</x:v>
      </x:c>
      <x:c r="I118" s="13" t="n">
        <x:v>1490</x:v>
      </x:c>
      <x:c r="J118" s="15" t="n">
        <x:v>0</x:v>
      </x:c>
      <x:c r="K118" s="17" t="n">
        <x:v>0</x:v>
      </x:c>
      <x:c r="L118" s="13" t="n">
        <x:v>760</x:v>
      </x:c>
      <x:c r="M118" s="13" t="n">
        <x:f>ROUND(I118*(1-J118),2)</x:f>
        <x:v>1490</x:v>
      </x:c>
      <x:c r="N118" s="13" t="n">
        <x:f>IF(F118="completed",H118*M118,0)</x:f>
        <x:v>4470</x:v>
      </x:c>
      <x:c r="O118" s="13" t="n">
        <x:f>K118*M118</x:f>
        <x:v>0</x:v>
      </x:c>
      <x:c r="P118" s="13" t="n">
        <x:f>N118-O118</x:f>
        <x:v>4470</x:v>
      </x:c>
      <x:c r="Q118" s="13" t="n">
        <x:f>IF(F118="completed",(H118-K118)*L118,0)</x:f>
        <x:v>2280</x:v>
      </x:c>
      <x:c r="R118" s="13" t="n">
        <x:f>P118-Q118</x:f>
        <x:v>2190</x:v>
      </x:c>
    </x:row>
    <x:row r="119" ht="23" customHeight="1">
      <x:c r="A119" s="2" t="str">
        <x:v>O0114</x:v>
      </x:c>
      <x:c r="B119" s="12" t="n">
        <x:v>46289</x:v>
      </x:c>
      <x:c r="C119" s="2" t="str">
        <x:v>P006</x:v>
      </x:c>
      <x:c r="D119" s="2" t="str">
        <x:v>Торшер</x:v>
      </x:c>
      <x:c r="E119" s="2" t="str">
        <x:v>Освітлення</x:v>
      </x:c>
      <x:c r="F119" s="2" t="str">
        <x:v>completed</x:v>
      </x:c>
      <x:c r="G119" s="2" t="str">
        <x:v>Google Ads</x:v>
      </x:c>
      <x:c r="H119" s="2" t="n">
        <x:v>1</x:v>
      </x:c>
      <x:c r="I119" s="14" t="n">
        <x:v>2490</x:v>
      </x:c>
      <x:c r="J119" s="16" t="n">
        <x:v>0</x:v>
      </x:c>
      <x:c r="K119" s="18" t="n">
        <x:v>0</x:v>
      </x:c>
      <x:c r="L119" s="14" t="n">
        <x:v>1300</x:v>
      </x:c>
      <x:c r="M119" s="13" t="n">
        <x:f>ROUND(I119*(1-J119),2)</x:f>
        <x:v>2490</x:v>
      </x:c>
      <x:c r="N119" s="13" t="n">
        <x:f>IF(F119="completed",H119*M119,0)</x:f>
        <x:v>2490</x:v>
      </x:c>
      <x:c r="O119" s="13" t="n">
        <x:f>K119*M119</x:f>
        <x:v>0</x:v>
      </x:c>
      <x:c r="P119" s="13" t="n">
        <x:f>N119-O119</x:f>
        <x:v>2490</x:v>
      </x:c>
      <x:c r="Q119" s="13" t="n">
        <x:f>IF(F119="completed",(H119-K119)*L119,0)</x:f>
        <x:v>1300</x:v>
      </x:c>
      <x:c r="R119" s="13" t="n">
        <x:f>P119-Q119</x:f>
        <x:v>1190</x:v>
      </x:c>
    </x:row>
    <x:row r="120" ht="23" customHeight="1">
      <x:c r="A120" s="10" t="str">
        <x:v>O0115</x:v>
      </x:c>
      <x:c r="B120" s="11" t="n">
        <x:v>46290</x:v>
      </x:c>
      <x:c r="C120" s="10" t="str">
        <x:v>P001</x:v>
      </x:c>
      <x:c r="D120" s="10" t="str">
        <x:v>Лампа настільна</x:v>
      </x:c>
      <x:c r="E120" s="10" t="str">
        <x:v>Освітлення</x:v>
      </x:c>
      <x:c r="F120" s="10" t="str">
        <x:v>completed</x:v>
      </x:c>
      <x:c r="G120" s="10" t="str">
        <x:v>Google Ads</x:v>
      </x:c>
      <x:c r="H120" s="10" t="n">
        <x:v>2</x:v>
      </x:c>
      <x:c r="I120" s="13" t="n">
        <x:v>890</x:v>
      </x:c>
      <x:c r="J120" s="15" t="n">
        <x:v>0.1</x:v>
      </x:c>
      <x:c r="K120" s="17" t="n">
        <x:v>0</x:v>
      </x:c>
      <x:c r="L120" s="13" t="n">
        <x:v>480</x:v>
      </x:c>
      <x:c r="M120" s="13" t="n">
        <x:f>ROUND(I120*(1-J120),2)</x:f>
        <x:v>801</x:v>
      </x:c>
      <x:c r="N120" s="13" t="n">
        <x:f>IF(F120="completed",H120*M120,0)</x:f>
        <x:v>1602</x:v>
      </x:c>
      <x:c r="O120" s="13" t="n">
        <x:f>K120*M120</x:f>
        <x:v>0</x:v>
      </x:c>
      <x:c r="P120" s="13" t="n">
        <x:f>N120-O120</x:f>
        <x:v>1602</x:v>
      </x:c>
      <x:c r="Q120" s="13" t="n">
        <x:f>IF(F120="completed",(H120-K120)*L120,0)</x:f>
        <x:v>960</x:v>
      </x:c>
      <x:c r="R120" s="13" t="n">
        <x:f>P120-Q120</x:f>
        <x:v>642</x:v>
      </x:c>
    </x:row>
    <x:row r="121" ht="23" customHeight="1">
      <x:c r="A121" s="2" t="str">
        <x:v>O0116</x:v>
      </x:c>
      <x:c r="B121" s="12" t="n">
        <x:v>46291</x:v>
      </x:c>
      <x:c r="C121" s="2" t="str">
        <x:v>P002</x:v>
      </x:c>
      <x:c r="D121" s="2" t="str">
        <x:v>Органайзер</x:v>
      </x:c>
      <x:c r="E121" s="2" t="str">
        <x:v>Аксесуари</x:v>
      </x:c>
      <x:c r="F121" s="2" t="str">
        <x:v>completed</x:v>
      </x:c>
      <x:c r="G121" s="2" t="str">
        <x:v>Google Ads</x:v>
      </x:c>
      <x:c r="H121" s="2" t="n">
        <x:v>3</x:v>
      </x:c>
      <x:c r="I121" s="14" t="n">
        <x:v>390</x:v>
      </x:c>
      <x:c r="J121" s="16" t="n">
        <x:v>0</x:v>
      </x:c>
      <x:c r="K121" s="18" t="n">
        <x:v>0</x:v>
      </x:c>
      <x:c r="L121" s="14" t="n">
        <x:v>190</x:v>
      </x:c>
      <x:c r="M121" s="13" t="n">
        <x:f>ROUND(I121*(1-J121),2)</x:f>
        <x:v>390</x:v>
      </x:c>
      <x:c r="N121" s="13" t="n">
        <x:f>IF(F121="completed",H121*M121,0)</x:f>
        <x:v>1170</x:v>
      </x:c>
      <x:c r="O121" s="13" t="n">
        <x:f>K121*M121</x:f>
        <x:v>0</x:v>
      </x:c>
      <x:c r="P121" s="13" t="n">
        <x:f>N121-O121</x:f>
        <x:v>1170</x:v>
      </x:c>
      <x:c r="Q121" s="13" t="n">
        <x:f>IF(F121="completed",(H121-K121)*L121,0)</x:f>
        <x:v>570</x:v>
      </x:c>
      <x:c r="R121" s="13" t="n">
        <x:f>P121-Q121</x:f>
        <x:v>600</x:v>
      </x:c>
    </x:row>
    <x:row r="122" ht="23" customHeight="1">
      <x:c r="A122" s="10" t="str">
        <x:v>O0117</x:v>
      </x:c>
      <x:c r="B122" s="11" t="n">
        <x:v>46292</x:v>
      </x:c>
      <x:c r="C122" s="10" t="str">
        <x:v>P003</x:v>
      </x:c>
      <x:c r="D122" s="10" t="str">
        <x:v>Килимок</x:v>
      </x:c>
      <x:c r="E122" s="10" t="str">
        <x:v>Аксесуари</x:v>
      </x:c>
      <x:c r="F122" s="10" t="str">
        <x:v>completed</x:v>
      </x:c>
      <x:c r="G122" s="10" t="str">
        <x:v>Google Ads</x:v>
      </x:c>
      <x:c r="H122" s="10" t="n">
        <x:v>1</x:v>
      </x:c>
      <x:c r="I122" s="13" t="n">
        <x:v>490</x:v>
      </x:c>
      <x:c r="J122" s="15" t="n">
        <x:v>0</x:v>
      </x:c>
      <x:c r="K122" s="17" t="n">
        <x:v>1</x:v>
      </x:c>
      <x:c r="L122" s="13" t="n">
        <x:v>240</x:v>
      </x:c>
      <x:c r="M122" s="13" t="n">
        <x:f>ROUND(I122*(1-J122),2)</x:f>
        <x:v>490</x:v>
      </x:c>
      <x:c r="N122" s="13" t="n">
        <x:f>IF(F122="completed",H122*M122,0)</x:f>
        <x:v>490</x:v>
      </x:c>
      <x:c r="O122" s="13" t="n">
        <x:f>K122*M122</x:f>
        <x:v>490</x:v>
      </x:c>
      <x:c r="P122" s="13" t="n">
        <x:f>N122-O122</x:f>
        <x:v>0</x:v>
      </x:c>
      <x:c r="Q122" s="13" t="n">
        <x:f>IF(F122="completed",(H122-K122)*L122,0)</x:f>
        <x:v>0</x:v>
      </x:c>
      <x:c r="R122" s="13" t="n">
        <x:f>P122-Q122</x:f>
        <x:v>0</x:v>
      </x:c>
    </x:row>
    <x:row r="123" ht="23" customHeight="1">
      <x:c r="A123" s="2" t="str">
        <x:v>O0118</x:v>
      </x:c>
      <x:c r="B123" s="12" t="n">
        <x:v>46293</x:v>
      </x:c>
      <x:c r="C123" s="2" t="str">
        <x:v>P004</x:v>
      </x:c>
      <x:c r="D123" s="2" t="str">
        <x:v>Крісло</x:v>
      </x:c>
      <x:c r="E123" s="2" t="str">
        <x:v>Меблі</x:v>
      </x:c>
      <x:c r="F123" s="2" t="str">
        <x:v>completed</x:v>
      </x:c>
      <x:c r="G123" s="2" t="str">
        <x:v>Google Ads</x:v>
      </x:c>
      <x:c r="H123" s="2" t="n">
        <x:v>2</x:v>
      </x:c>
      <x:c r="I123" s="14" t="n">
        <x:v>4290</x:v>
      </x:c>
      <x:c r="J123" s="16" t="n">
        <x:v>0</x:v>
      </x:c>
      <x:c r="K123" s="18" t="n">
        <x:v>0</x:v>
      </x:c>
      <x:c r="L123" s="14" t="n">
        <x:v>2400</x:v>
      </x:c>
      <x:c r="M123" s="13" t="n">
        <x:f>ROUND(I123*(1-J123),2)</x:f>
        <x:v>4290</x:v>
      </x:c>
      <x:c r="N123" s="13" t="n">
        <x:f>IF(F123="completed",H123*M123,0)</x:f>
        <x:v>8580</x:v>
      </x:c>
      <x:c r="O123" s="13" t="n">
        <x:f>K123*M123</x:f>
        <x:v>0</x:v>
      </x:c>
      <x:c r="P123" s="13" t="n">
        <x:f>N123-O123</x:f>
        <x:v>8580</x:v>
      </x:c>
      <x:c r="Q123" s="13" t="n">
        <x:f>IF(F123="completed",(H123-K123)*L123,0)</x:f>
        <x:v>4800</x:v>
      </x:c>
      <x:c r="R123" s="13" t="n">
        <x:f>P123-Q123</x:f>
        <x:v>3780</x:v>
      </x:c>
    </x:row>
    <x:row r="124" ht="23" customHeight="1">
      <x:c r="A124" s="10" t="str">
        <x:v>O0119</x:v>
      </x:c>
      <x:c r="B124" s="11" t="n">
        <x:v>46294</x:v>
      </x:c>
      <x:c r="C124" s="10" t="str">
        <x:v>P005</x:v>
      </x:c>
      <x:c r="D124" s="10" t="str">
        <x:v>Полиця</x:v>
      </x:c>
      <x:c r="E124" s="10" t="str">
        <x:v>Меблі</x:v>
      </x:c>
      <x:c r="F124" s="10" t="str">
        <x:v>cancelled</x:v>
      </x:c>
      <x:c r="G124" s="10" t="str">
        <x:v>Google Ads</x:v>
      </x:c>
      <x:c r="H124" s="10" t="n">
        <x:v>3</x:v>
      </x:c>
      <x:c r="I124" s="13" t="n">
        <x:v>1490</x:v>
      </x:c>
      <x:c r="J124" s="15" t="n">
        <x:v>0</x:v>
      </x:c>
      <x:c r="K124" s="17" t="n">
        <x:v>0</x:v>
      </x:c>
      <x:c r="L124" s="13" t="n">
        <x:v>760</x:v>
      </x:c>
      <x:c r="M124" s="13" t="n">
        <x:f>ROUND(I124*(1-J124),2)</x:f>
        <x:v>1490</x:v>
      </x:c>
      <x:c r="N124" s="13" t="n">
        <x:f>IF(F124="completed",H124*M124,0)</x:f>
        <x:v>0</x:v>
      </x:c>
      <x:c r="O124" s="13" t="n">
        <x:f>K124*M124</x:f>
        <x:v>0</x:v>
      </x:c>
      <x:c r="P124" s="13" t="n">
        <x:f>N124-O124</x:f>
        <x:v>0</x:v>
      </x:c>
      <x:c r="Q124" s="13" t="n">
        <x:f>IF(F124="completed",(H124-K124)*L124,0)</x:f>
        <x:v>0</x:v>
      </x:c>
      <x:c r="R124" s="13" t="n">
        <x:f>P124-Q124</x:f>
        <x:v>0</x:v>
      </x:c>
    </x:row>
    <x:row r="125" ht="23" customHeight="1">
      <x:c r="A125" s="2" t="str">
        <x:v>O0120</x:v>
      </x:c>
      <x:c r="B125" s="12" t="n">
        <x:v>46295</x:v>
      </x:c>
      <x:c r="C125" s="2" t="str">
        <x:v>P006</x:v>
      </x:c>
      <x:c r="D125" s="2" t="str">
        <x:v>Торшер</x:v>
      </x:c>
      <x:c r="E125" s="2" t="str">
        <x:v>Освітлення</x:v>
      </x:c>
      <x:c r="F125" s="2" t="str">
        <x:v>completed</x:v>
      </x:c>
      <x:c r="G125" s="2" t="str">
        <x:v>Organic</x:v>
      </x:c>
      <x:c r="H125" s="2" t="n">
        <x:v>1</x:v>
      </x:c>
      <x:c r="I125" s="14" t="n">
        <x:v>2490</x:v>
      </x:c>
      <x:c r="J125" s="16" t="n">
        <x:v>0.1</x:v>
      </x:c>
      <x:c r="K125" s="18" t="n">
        <x:v>0</x:v>
      </x:c>
      <x:c r="L125" s="14" t="n">
        <x:v>1300</x:v>
      </x:c>
      <x:c r="M125" s="13" t="n">
        <x:f>ROUND(I125*(1-J125),2)</x:f>
        <x:v>2241</x:v>
      </x:c>
      <x:c r="N125" s="13" t="n">
        <x:f>IF(F125="completed",H125*M125,0)</x:f>
        <x:v>2241</x:v>
      </x:c>
      <x:c r="O125" s="13" t="n">
        <x:f>K125*M125</x:f>
        <x:v>0</x:v>
      </x:c>
      <x:c r="P125" s="13" t="n">
        <x:f>N125-O125</x:f>
        <x:v>2241</x:v>
      </x:c>
      <x:c r="Q125" s="13" t="n">
        <x:f>IF(F125="completed",(H125-K125)*L125,0)</x:f>
        <x:v>1300</x:v>
      </x:c>
      <x:c r="R125" s="13" t="n">
        <x:f>P125-Q125</x:f>
        <x:v>941</x:v>
      </x:c>
    </x:row>
    <x:row r="126" ht="23" customHeight="1">
      <x:c r="A126" s="10" t="str">
        <x:v>O0121</x:v>
      </x:c>
      <x:c r="B126" s="11" t="n">
        <x:v>46266</x:v>
      </x:c>
      <x:c r="C126" s="10" t="str">
        <x:v>P001</x:v>
      </x:c>
      <x:c r="D126" s="10" t="str">
        <x:v>Лампа настільна</x:v>
      </x:c>
      <x:c r="E126" s="10" t="str">
        <x:v>Освітлення</x:v>
      </x:c>
      <x:c r="F126" s="10" t="str">
        <x:v>completed</x:v>
      </x:c>
      <x:c r="G126" s="10" t="str">
        <x:v>Organic</x:v>
      </x:c>
      <x:c r="H126" s="10" t="n">
        <x:v>2</x:v>
      </x:c>
      <x:c r="I126" s="13" t="n">
        <x:v>890</x:v>
      </x:c>
      <x:c r="J126" s="15" t="n">
        <x:v>0</x:v>
      </x:c>
      <x:c r="K126" s="17" t="n">
        <x:v>0</x:v>
      </x:c>
      <x:c r="L126" s="13" t="n">
        <x:v>480</x:v>
      </x:c>
      <x:c r="M126" s="13" t="n">
        <x:f>ROUND(I126*(1-J126),2)</x:f>
        <x:v>890</x:v>
      </x:c>
      <x:c r="N126" s="13" t="n">
        <x:f>IF(F126="completed",H126*M126,0)</x:f>
        <x:v>1780</x:v>
      </x:c>
      <x:c r="O126" s="13" t="n">
        <x:f>K126*M126</x:f>
        <x:v>0</x:v>
      </x:c>
      <x:c r="P126" s="13" t="n">
        <x:f>N126-O126</x:f>
        <x:v>1780</x:v>
      </x:c>
      <x:c r="Q126" s="13" t="n">
        <x:f>IF(F126="completed",(H126-K126)*L126,0)</x:f>
        <x:v>960</x:v>
      </x:c>
      <x:c r="R126" s="13" t="n">
        <x:f>P126-Q126</x:f>
        <x:v>820</x:v>
      </x:c>
    </x:row>
    <x:row r="127" ht="23" customHeight="1">
      <x:c r="A127" s="2" t="str">
        <x:v>O0122</x:v>
      </x:c>
      <x:c r="B127" s="12" t="n">
        <x:v>46267</x:v>
      </x:c>
      <x:c r="C127" s="2" t="str">
        <x:v>P002</x:v>
      </x:c>
      <x:c r="D127" s="2" t="str">
        <x:v>Органайзер</x:v>
      </x:c>
      <x:c r="E127" s="2" t="str">
        <x:v>Аксесуари</x:v>
      </x:c>
      <x:c r="F127" s="2" t="str">
        <x:v>completed</x:v>
      </x:c>
      <x:c r="G127" s="2" t="str">
        <x:v>Organic</x:v>
      </x:c>
      <x:c r="H127" s="2" t="n">
        <x:v>3</x:v>
      </x:c>
      <x:c r="I127" s="14" t="n">
        <x:v>390</x:v>
      </x:c>
      <x:c r="J127" s="16" t="n">
        <x:v>0</x:v>
      </x:c>
      <x:c r="K127" s="18" t="n">
        <x:v>0</x:v>
      </x:c>
      <x:c r="L127" s="14" t="n">
        <x:v>190</x:v>
      </x:c>
      <x:c r="M127" s="13" t="n">
        <x:f>ROUND(I127*(1-J127),2)</x:f>
        <x:v>390</x:v>
      </x:c>
      <x:c r="N127" s="13" t="n">
        <x:f>IF(F127="completed",H127*M127,0)</x:f>
        <x:v>1170</x:v>
      </x:c>
      <x:c r="O127" s="13" t="n">
        <x:f>K127*M127</x:f>
        <x:v>0</x:v>
      </x:c>
      <x:c r="P127" s="13" t="n">
        <x:f>N127-O127</x:f>
        <x:v>1170</x:v>
      </x:c>
      <x:c r="Q127" s="13" t="n">
        <x:f>IF(F127="completed",(H127-K127)*L127,0)</x:f>
        <x:v>570</x:v>
      </x:c>
      <x:c r="R127" s="13" t="n">
        <x:f>P127-Q127</x:f>
        <x:v>600</x:v>
      </x:c>
    </x:row>
    <x:row r="128" ht="23" customHeight="1">
      <x:c r="A128" s="10" t="str">
        <x:v>O0123</x:v>
      </x:c>
      <x:c r="B128" s="11" t="n">
        <x:v>46268</x:v>
      </x:c>
      <x:c r="C128" s="10" t="str">
        <x:v>P003</x:v>
      </x:c>
      <x:c r="D128" s="10" t="str">
        <x:v>Килимок</x:v>
      </x:c>
      <x:c r="E128" s="10" t="str">
        <x:v>Аксесуари</x:v>
      </x:c>
      <x:c r="F128" s="10" t="str">
        <x:v>completed</x:v>
      </x:c>
      <x:c r="G128" s="10" t="str">
        <x:v>Organic</x:v>
      </x:c>
      <x:c r="H128" s="10" t="n">
        <x:v>1</x:v>
      </x:c>
      <x:c r="I128" s="13" t="n">
        <x:v>490</x:v>
      </x:c>
      <x:c r="J128" s="15" t="n">
        <x:v>0</x:v>
      </x:c>
      <x:c r="K128" s="17" t="n">
        <x:v>0</x:v>
      </x:c>
      <x:c r="L128" s="13" t="n">
        <x:v>240</x:v>
      </x:c>
      <x:c r="M128" s="13" t="n">
        <x:f>ROUND(I128*(1-J128),2)</x:f>
        <x:v>490</x:v>
      </x:c>
      <x:c r="N128" s="13" t="n">
        <x:f>IF(F128="completed",H128*M128,0)</x:f>
        <x:v>490</x:v>
      </x:c>
      <x:c r="O128" s="13" t="n">
        <x:f>K128*M128</x:f>
        <x:v>0</x:v>
      </x:c>
      <x:c r="P128" s="13" t="n">
        <x:f>N128-O128</x:f>
        <x:v>490</x:v>
      </x:c>
      <x:c r="Q128" s="13" t="n">
        <x:f>IF(F128="completed",(H128-K128)*L128,0)</x:f>
        <x:v>240</x:v>
      </x:c>
      <x:c r="R128" s="13" t="n">
        <x:f>P128-Q128</x:f>
        <x:v>250</x:v>
      </x:c>
    </x:row>
    <x:row r="129" ht="23" customHeight="1">
      <x:c r="A129" s="2" t="str">
        <x:v>O0124</x:v>
      </x:c>
      <x:c r="B129" s="12" t="n">
        <x:v>46269</x:v>
      </x:c>
      <x:c r="C129" s="2" t="str">
        <x:v>P004</x:v>
      </x:c>
      <x:c r="D129" s="2" t="str">
        <x:v>Крісло</x:v>
      </x:c>
      <x:c r="E129" s="2" t="str">
        <x:v>Меблі</x:v>
      </x:c>
      <x:c r="F129" s="2" t="str">
        <x:v>completed</x:v>
      </x:c>
      <x:c r="G129" s="2" t="str">
        <x:v>Organic</x:v>
      </x:c>
      <x:c r="H129" s="2" t="n">
        <x:v>2</x:v>
      </x:c>
      <x:c r="I129" s="14" t="n">
        <x:v>4290</x:v>
      </x:c>
      <x:c r="J129" s="16" t="n">
        <x:v>0</x:v>
      </x:c>
      <x:c r="K129" s="18" t="n">
        <x:v>0</x:v>
      </x:c>
      <x:c r="L129" s="14" t="n">
        <x:v>2400</x:v>
      </x:c>
      <x:c r="M129" s="13" t="n">
        <x:f>ROUND(I129*(1-J129),2)</x:f>
        <x:v>4290</x:v>
      </x:c>
      <x:c r="N129" s="13" t="n">
        <x:f>IF(F129="completed",H129*M129,0)</x:f>
        <x:v>8580</x:v>
      </x:c>
      <x:c r="O129" s="13" t="n">
        <x:f>K129*M129</x:f>
        <x:v>0</x:v>
      </x:c>
      <x:c r="P129" s="13" t="n">
        <x:f>N129-O129</x:f>
        <x:v>8580</x:v>
      </x:c>
      <x:c r="Q129" s="13" t="n">
        <x:f>IF(F129="completed",(H129-K129)*L129,0)</x:f>
        <x:v>4800</x:v>
      </x:c>
      <x:c r="R129" s="13" t="n">
        <x:f>P129-Q129</x:f>
        <x:v>3780</x:v>
      </x:c>
    </x:row>
    <x:row r="130" ht="23" customHeight="1">
      <x:c r="A130" s="10" t="str">
        <x:v>O0125</x:v>
      </x:c>
      <x:c r="B130" s="11" t="n">
        <x:v>46270</x:v>
      </x:c>
      <x:c r="C130" s="10" t="str">
        <x:v>P005</x:v>
      </x:c>
      <x:c r="D130" s="10" t="str">
        <x:v>Полиця</x:v>
      </x:c>
      <x:c r="E130" s="10" t="str">
        <x:v>Меблі</x:v>
      </x:c>
      <x:c r="F130" s="10" t="str">
        <x:v>completed</x:v>
      </x:c>
      <x:c r="G130" s="10" t="str">
        <x:v>Organic</x:v>
      </x:c>
      <x:c r="H130" s="10" t="n">
        <x:v>3</x:v>
      </x:c>
      <x:c r="I130" s="13" t="n">
        <x:v>1490</x:v>
      </x:c>
      <x:c r="J130" s="15" t="n">
        <x:v>0.1</x:v>
      </x:c>
      <x:c r="K130" s="17" t="n">
        <x:v>0</x:v>
      </x:c>
      <x:c r="L130" s="13" t="n">
        <x:v>760</x:v>
      </x:c>
      <x:c r="M130" s="13" t="n">
        <x:f>ROUND(I130*(1-J130),2)</x:f>
        <x:v>1341</x:v>
      </x:c>
      <x:c r="N130" s="13" t="n">
        <x:f>IF(F130="completed",H130*M130,0)</x:f>
        <x:v>4023</x:v>
      </x:c>
      <x:c r="O130" s="13" t="n">
        <x:f>K130*M130</x:f>
        <x:v>0</x:v>
      </x:c>
      <x:c r="P130" s="13" t="n">
        <x:f>N130-O130</x:f>
        <x:v>4023</x:v>
      </x:c>
      <x:c r="Q130" s="13" t="n">
        <x:f>IF(F130="completed",(H130-K130)*L130,0)</x:f>
        <x:v>2280</x:v>
      </x:c>
      <x:c r="R130" s="13" t="n">
        <x:f>P130-Q130</x:f>
        <x:v>1743</x:v>
      </x:c>
    </x:row>
    <x:row r="131" ht="23" customHeight="1">
      <x:c r="A131" s="2" t="str">
        <x:v>O0126</x:v>
      </x:c>
      <x:c r="B131" s="12" t="n">
        <x:v>46271</x:v>
      </x:c>
      <x:c r="C131" s="2" t="str">
        <x:v>P006</x:v>
      </x:c>
      <x:c r="D131" s="2" t="str">
        <x:v>Торшер</x:v>
      </x:c>
      <x:c r="E131" s="2" t="str">
        <x:v>Освітлення</x:v>
      </x:c>
      <x:c r="F131" s="2" t="str">
        <x:v>completed</x:v>
      </x:c>
      <x:c r="G131" s="2" t="str">
        <x:v>Meta Ads</x:v>
      </x:c>
      <x:c r="H131" s="2" t="n">
        <x:v>1</x:v>
      </x:c>
      <x:c r="I131" s="14" t="n">
        <x:v>2490</x:v>
      </x:c>
      <x:c r="J131" s="16" t="n">
        <x:v>0</x:v>
      </x:c>
      <x:c r="K131" s="18" t="n">
        <x:v>0</x:v>
      </x:c>
      <x:c r="L131" s="14" t="n">
        <x:v>1300</x:v>
      </x:c>
      <x:c r="M131" s="13" t="n">
        <x:f>ROUND(I131*(1-J131),2)</x:f>
        <x:v>2490</x:v>
      </x:c>
      <x:c r="N131" s="13" t="n">
        <x:f>IF(F131="completed",H131*M131,0)</x:f>
        <x:v>2490</x:v>
      </x:c>
      <x:c r="O131" s="13" t="n">
        <x:f>K131*M131</x:f>
        <x:v>0</x:v>
      </x:c>
      <x:c r="P131" s="13" t="n">
        <x:f>N131-O131</x:f>
        <x:v>2490</x:v>
      </x:c>
      <x:c r="Q131" s="13" t="n">
        <x:f>IF(F131="completed",(H131-K131)*L131,0)</x:f>
        <x:v>1300</x:v>
      </x:c>
      <x:c r="R131" s="13" t="n">
        <x:f>P131-Q131</x:f>
        <x:v>1190</x:v>
      </x:c>
    </x:row>
    <x:row r="132" ht="23" customHeight="1">
      <x:c r="A132" s="10" t="str">
        <x:v>O0127</x:v>
      </x:c>
      <x:c r="B132" s="11" t="n">
        <x:v>46272</x:v>
      </x:c>
      <x:c r="C132" s="10" t="str">
        <x:v>P001</x:v>
      </x:c>
      <x:c r="D132" s="10" t="str">
        <x:v>Лампа настільна</x:v>
      </x:c>
      <x:c r="E132" s="10" t="str">
        <x:v>Освітлення</x:v>
      </x:c>
      <x:c r="F132" s="10" t="str">
        <x:v>completed</x:v>
      </x:c>
      <x:c r="G132" s="10" t="str">
        <x:v>Meta Ads</x:v>
      </x:c>
      <x:c r="H132" s="10" t="n">
        <x:v>2</x:v>
      </x:c>
      <x:c r="I132" s="13" t="n">
        <x:v>890</x:v>
      </x:c>
      <x:c r="J132" s="15" t="n">
        <x:v>0</x:v>
      </x:c>
      <x:c r="K132" s="17" t="n">
        <x:v>0</x:v>
      </x:c>
      <x:c r="L132" s="13" t="n">
        <x:v>480</x:v>
      </x:c>
      <x:c r="M132" s="13" t="n">
        <x:f>ROUND(I132*(1-J132),2)</x:f>
        <x:v>890</x:v>
      </x:c>
      <x:c r="N132" s="13" t="n">
        <x:f>IF(F132="completed",H132*M132,0)</x:f>
        <x:v>1780</x:v>
      </x:c>
      <x:c r="O132" s="13" t="n">
        <x:f>K132*M132</x:f>
        <x:v>0</x:v>
      </x:c>
      <x:c r="P132" s="13" t="n">
        <x:f>N132-O132</x:f>
        <x:v>1780</x:v>
      </x:c>
      <x:c r="Q132" s="13" t="n">
        <x:f>IF(F132="completed",(H132-K132)*L132,0)</x:f>
        <x:v>960</x:v>
      </x:c>
      <x:c r="R132" s="13" t="n">
        <x:f>P132-Q132</x:f>
        <x:v>820</x:v>
      </x:c>
    </x:row>
    <x:row r="133" ht="23" customHeight="1">
      <x:c r="A133" s="2" t="str">
        <x:v>O0128</x:v>
      </x:c>
      <x:c r="B133" s="12" t="n">
        <x:v>46273</x:v>
      </x:c>
      <x:c r="C133" s="2" t="str">
        <x:v>P002</x:v>
      </x:c>
      <x:c r="D133" s="2" t="str">
        <x:v>Органайзер</x:v>
      </x:c>
      <x:c r="E133" s="2" t="str">
        <x:v>Аксесуари</x:v>
      </x:c>
      <x:c r="F133" s="2" t="str">
        <x:v>completed</x:v>
      </x:c>
      <x:c r="G133" s="2" t="str">
        <x:v>Meta Ads</x:v>
      </x:c>
      <x:c r="H133" s="2" t="n">
        <x:v>3</x:v>
      </x:c>
      <x:c r="I133" s="14" t="n">
        <x:v>390</x:v>
      </x:c>
      <x:c r="J133" s="16" t="n">
        <x:v>0</x:v>
      </x:c>
      <x:c r="K133" s="18" t="n">
        <x:v>1</x:v>
      </x:c>
      <x:c r="L133" s="14" t="n">
        <x:v>190</x:v>
      </x:c>
      <x:c r="M133" s="13" t="n">
        <x:f>ROUND(I133*(1-J133),2)</x:f>
        <x:v>390</x:v>
      </x:c>
      <x:c r="N133" s="13" t="n">
        <x:f>IF(F133="completed",H133*M133,0)</x:f>
        <x:v>1170</x:v>
      </x:c>
      <x:c r="O133" s="13" t="n">
        <x:f>K133*M133</x:f>
        <x:v>390</x:v>
      </x:c>
      <x:c r="P133" s="13" t="n">
        <x:f>N133-O133</x:f>
        <x:v>780</x:v>
      </x:c>
      <x:c r="Q133" s="13" t="n">
        <x:f>IF(F133="completed",(H133-K133)*L133,0)</x:f>
        <x:v>380</x:v>
      </x:c>
      <x:c r="R133" s="13" t="n">
        <x:f>P133-Q133</x:f>
        <x:v>400</x:v>
      </x:c>
    </x:row>
    <x:row r="134" ht="23" customHeight="1">
      <x:c r="A134" s="10" t="str">
        <x:v>O0129</x:v>
      </x:c>
      <x:c r="B134" s="11" t="n">
        <x:v>46274</x:v>
      </x:c>
      <x:c r="C134" s="10" t="str">
        <x:v>P003</x:v>
      </x:c>
      <x:c r="D134" s="10" t="str">
        <x:v>Килимок</x:v>
      </x:c>
      <x:c r="E134" s="10" t="str">
        <x:v>Аксесуари</x:v>
      </x:c>
      <x:c r="F134" s="10" t="str">
        <x:v>completed</x:v>
      </x:c>
      <x:c r="G134" s="10" t="str">
        <x:v>Meta Ads</x:v>
      </x:c>
      <x:c r="H134" s="10" t="n">
        <x:v>1</x:v>
      </x:c>
      <x:c r="I134" s="13" t="n">
        <x:v>490</x:v>
      </x:c>
      <x:c r="J134" s="15" t="n">
        <x:v>0</x:v>
      </x:c>
      <x:c r="K134" s="17" t="n">
        <x:v>0</x:v>
      </x:c>
      <x:c r="L134" s="13" t="n">
        <x:v>240</x:v>
      </x:c>
      <x:c r="M134" s="13" t="n">
        <x:f>ROUND(I134*(1-J134),2)</x:f>
        <x:v>490</x:v>
      </x:c>
      <x:c r="N134" s="13" t="n">
        <x:f>IF(F134="completed",H134*M134,0)</x:f>
        <x:v>490</x:v>
      </x:c>
      <x:c r="O134" s="13" t="n">
        <x:f>K134*M134</x:f>
        <x:v>0</x:v>
      </x:c>
      <x:c r="P134" s="13" t="n">
        <x:f>N134-O134</x:f>
        <x:v>490</x:v>
      </x:c>
      <x:c r="Q134" s="13" t="n">
        <x:f>IF(F134="completed",(H134-K134)*L134,0)</x:f>
        <x:v>240</x:v>
      </x:c>
      <x:c r="R134" s="13" t="n">
        <x:f>P134-Q134</x:f>
        <x:v>250</x:v>
      </x:c>
    </x:row>
    <x:row r="135" ht="23" customHeight="1">
      <x:c r="A135" s="2" t="str">
        <x:v>O0130</x:v>
      </x:c>
      <x:c r="B135" s="12" t="n">
        <x:v>46275</x:v>
      </x:c>
      <x:c r="C135" s="2" t="str">
        <x:v>P004</x:v>
      </x:c>
      <x:c r="D135" s="2" t="str">
        <x:v>Крісло</x:v>
      </x:c>
      <x:c r="E135" s="2" t="str">
        <x:v>Меблі</x:v>
      </x:c>
      <x:c r="F135" s="2" t="str">
        <x:v>completed</x:v>
      </x:c>
      <x:c r="G135" s="2" t="str">
        <x:v>Meta Ads</x:v>
      </x:c>
      <x:c r="H135" s="2" t="n">
        <x:v>2</x:v>
      </x:c>
      <x:c r="I135" s="14" t="n">
        <x:v>4290</x:v>
      </x:c>
      <x:c r="J135" s="16" t="n">
        <x:v>0.1</x:v>
      </x:c>
      <x:c r="K135" s="18" t="n">
        <x:v>0</x:v>
      </x:c>
      <x:c r="L135" s="14" t="n">
        <x:v>2400</x:v>
      </x:c>
      <x:c r="M135" s="13" t="n">
        <x:f>ROUND(I135*(1-J135),2)</x:f>
        <x:v>3861</x:v>
      </x:c>
      <x:c r="N135" s="13" t="n">
        <x:f>IF(F135="completed",H135*M135,0)</x:f>
        <x:v>7722</x:v>
      </x:c>
      <x:c r="O135" s="13" t="n">
        <x:f>K135*M135</x:f>
        <x:v>0</x:v>
      </x:c>
      <x:c r="P135" s="13" t="n">
        <x:f>N135-O135</x:f>
        <x:v>7722</x:v>
      </x:c>
      <x:c r="Q135" s="13" t="n">
        <x:f>IF(F135="completed",(H135-K135)*L135,0)</x:f>
        <x:v>4800</x:v>
      </x:c>
      <x:c r="R135" s="13" t="n">
        <x:f>P135-Q135</x:f>
        <x:v>2922</x:v>
      </x:c>
    </x:row>
    <x:row r="136" ht="23" customHeight="1">
      <x:c r="A136" s="10" t="str">
        <x:v>O0131</x:v>
      </x:c>
      <x:c r="B136" s="11" t="n">
        <x:v>46276</x:v>
      </x:c>
      <x:c r="C136" s="10" t="str">
        <x:v>P005</x:v>
      </x:c>
      <x:c r="D136" s="10" t="str">
        <x:v>Полиця</x:v>
      </x:c>
      <x:c r="E136" s="10" t="str">
        <x:v>Меблі</x:v>
      </x:c>
      <x:c r="F136" s="10" t="str">
        <x:v>completed</x:v>
      </x:c>
      <x:c r="G136" s="10" t="str">
        <x:v>Meta Ads</x:v>
      </x:c>
      <x:c r="H136" s="10" t="n">
        <x:v>3</x:v>
      </x:c>
      <x:c r="I136" s="13" t="n">
        <x:v>1490</x:v>
      </x:c>
      <x:c r="J136" s="15" t="n">
        <x:v>0</x:v>
      </x:c>
      <x:c r="K136" s="17" t="n">
        <x:v>0</x:v>
      </x:c>
      <x:c r="L136" s="13" t="n">
        <x:v>760</x:v>
      </x:c>
      <x:c r="M136" s="13" t="n">
        <x:f>ROUND(I136*(1-J136),2)</x:f>
        <x:v>1490</x:v>
      </x:c>
      <x:c r="N136" s="13" t="n">
        <x:f>IF(F136="completed",H136*M136,0)</x:f>
        <x:v>4470</x:v>
      </x:c>
      <x:c r="O136" s="13" t="n">
        <x:f>K136*M136</x:f>
        <x:v>0</x:v>
      </x:c>
      <x:c r="P136" s="13" t="n">
        <x:f>N136-O136</x:f>
        <x:v>4470</x:v>
      </x:c>
      <x:c r="Q136" s="13" t="n">
        <x:f>IF(F136="completed",(H136-K136)*L136,0)</x:f>
        <x:v>2280</x:v>
      </x:c>
      <x:c r="R136" s="13" t="n">
        <x:f>P136-Q136</x:f>
        <x:v>2190</x:v>
      </x:c>
    </x:row>
    <x:row r="137" ht="23" customHeight="1">
      <x:c r="A137" s="2" t="str">
        <x:v>O0132</x:v>
      </x:c>
      <x:c r="B137" s="12" t="n">
        <x:v>46277</x:v>
      </x:c>
      <x:c r="C137" s="2" t="str">
        <x:v>P006</x:v>
      </x:c>
      <x:c r="D137" s="2" t="str">
        <x:v>Торшер</x:v>
      </x:c>
      <x:c r="E137" s="2" t="str">
        <x:v>Освітлення</x:v>
      </x:c>
      <x:c r="F137" s="2" t="str">
        <x:v>completed</x:v>
      </x:c>
      <x:c r="G137" s="2" t="str">
        <x:v>Google Ads</x:v>
      </x:c>
      <x:c r="H137" s="2" t="n">
        <x:v>1</x:v>
      </x:c>
      <x:c r="I137" s="14" t="n">
        <x:v>2490</x:v>
      </x:c>
      <x:c r="J137" s="16" t="n">
        <x:v>0</x:v>
      </x:c>
      <x:c r="K137" s="18" t="n">
        <x:v>0</x:v>
      </x:c>
      <x:c r="L137" s="14" t="n">
        <x:v>1300</x:v>
      </x:c>
      <x:c r="M137" s="13" t="n">
        <x:f>ROUND(I137*(1-J137),2)</x:f>
        <x:v>2490</x:v>
      </x:c>
      <x:c r="N137" s="13" t="n">
        <x:f>IF(F137="completed",H137*M137,0)</x:f>
        <x:v>2490</x:v>
      </x:c>
      <x:c r="O137" s="13" t="n">
        <x:f>K137*M137</x:f>
        <x:v>0</x:v>
      </x:c>
      <x:c r="P137" s="13" t="n">
        <x:f>N137-O137</x:f>
        <x:v>2490</x:v>
      </x:c>
      <x:c r="Q137" s="13" t="n">
        <x:f>IF(F137="completed",(H137-K137)*L137,0)</x:f>
        <x:v>1300</x:v>
      </x:c>
      <x:c r="R137" s="13" t="n">
        <x:f>P137-Q137</x:f>
        <x:v>1190</x:v>
      </x:c>
    </x:row>
    <x:row r="138" ht="23" customHeight="1">
      <x:c r="A138" s="10" t="str">
        <x:v>O0133</x:v>
      </x:c>
      <x:c r="B138" s="11" t="n">
        <x:v>46278</x:v>
      </x:c>
      <x:c r="C138" s="10" t="str">
        <x:v>P001</x:v>
      </x:c>
      <x:c r="D138" s="10" t="str">
        <x:v>Лампа настільна</x:v>
      </x:c>
      <x:c r="E138" s="10" t="str">
        <x:v>Освітлення</x:v>
      </x:c>
      <x:c r="F138" s="10" t="str">
        <x:v>completed</x:v>
      </x:c>
      <x:c r="G138" s="10" t="str">
        <x:v>Google Ads</x:v>
      </x:c>
      <x:c r="H138" s="10" t="n">
        <x:v>2</x:v>
      </x:c>
      <x:c r="I138" s="13" t="n">
        <x:v>890</x:v>
      </x:c>
      <x:c r="J138" s="15" t="n">
        <x:v>0</x:v>
      </x:c>
      <x:c r="K138" s="17" t="n">
        <x:v>0</x:v>
      </x:c>
      <x:c r="L138" s="13" t="n">
        <x:v>480</x:v>
      </x:c>
      <x:c r="M138" s="13" t="n">
        <x:f>ROUND(I138*(1-J138),2)</x:f>
        <x:v>890</x:v>
      </x:c>
      <x:c r="N138" s="13" t="n">
        <x:f>IF(F138="completed",H138*M138,0)</x:f>
        <x:v>1780</x:v>
      </x:c>
      <x:c r="O138" s="13" t="n">
        <x:f>K138*M138</x:f>
        <x:v>0</x:v>
      </x:c>
      <x:c r="P138" s="13" t="n">
        <x:f>N138-O138</x:f>
        <x:v>1780</x:v>
      </x:c>
      <x:c r="Q138" s="13" t="n">
        <x:f>IF(F138="completed",(H138-K138)*L138,0)</x:f>
        <x:v>960</x:v>
      </x:c>
      <x:c r="R138" s="13" t="n">
        <x:f>P138-Q138</x:f>
        <x:v>820</x:v>
      </x:c>
    </x:row>
    <x:row r="139" ht="23" customHeight="1">
      <x:c r="A139" s="2" t="str">
        <x:v>O0134</x:v>
      </x:c>
      <x:c r="B139" s="12" t="n">
        <x:v>46279</x:v>
      </x:c>
      <x:c r="C139" s="2" t="str">
        <x:v>P002</x:v>
      </x:c>
      <x:c r="D139" s="2" t="str">
        <x:v>Органайзер</x:v>
      </x:c>
      <x:c r="E139" s="2" t="str">
        <x:v>Аксесуари</x:v>
      </x:c>
      <x:c r="F139" s="2" t="str">
        <x:v>completed</x:v>
      </x:c>
      <x:c r="G139" s="2" t="str">
        <x:v>Google Ads</x:v>
      </x:c>
      <x:c r="H139" s="2" t="n">
        <x:v>3</x:v>
      </x:c>
      <x:c r="I139" s="14" t="n">
        <x:v>390</x:v>
      </x:c>
      <x:c r="J139" s="16" t="n">
        <x:v>0</x:v>
      </x:c>
      <x:c r="K139" s="18" t="n">
        <x:v>0</x:v>
      </x:c>
      <x:c r="L139" s="14" t="n">
        <x:v>190</x:v>
      </x:c>
      <x:c r="M139" s="13" t="n">
        <x:f>ROUND(I139*(1-J139),2)</x:f>
        <x:v>390</x:v>
      </x:c>
      <x:c r="N139" s="13" t="n">
        <x:f>IF(F139="completed",H139*M139,0)</x:f>
        <x:v>1170</x:v>
      </x:c>
      <x:c r="O139" s="13" t="n">
        <x:f>K139*M139</x:f>
        <x:v>0</x:v>
      </x:c>
      <x:c r="P139" s="13" t="n">
        <x:f>N139-O139</x:f>
        <x:v>1170</x:v>
      </x:c>
      <x:c r="Q139" s="13" t="n">
        <x:f>IF(F139="completed",(H139-K139)*L139,0)</x:f>
        <x:v>570</x:v>
      </x:c>
      <x:c r="R139" s="13" t="n">
        <x:f>P139-Q139</x:f>
        <x:v>600</x:v>
      </x:c>
    </x:row>
    <x:row r="140" ht="23" customHeight="1">
      <x:c r="A140" s="10" t="str">
        <x:v>O0135</x:v>
      </x:c>
      <x:c r="B140" s="11" t="n">
        <x:v>46280</x:v>
      </x:c>
      <x:c r="C140" s="10" t="str">
        <x:v>P003</x:v>
      </x:c>
      <x:c r="D140" s="10" t="str">
        <x:v>Килимок</x:v>
      </x:c>
      <x:c r="E140" s="10" t="str">
        <x:v>Аксесуари</x:v>
      </x:c>
      <x:c r="F140" s="10" t="str">
        <x:v>completed</x:v>
      </x:c>
      <x:c r="G140" s="10" t="str">
        <x:v>Google Ads</x:v>
      </x:c>
      <x:c r="H140" s="10" t="n">
        <x:v>1</x:v>
      </x:c>
      <x:c r="I140" s="13" t="n">
        <x:v>490</x:v>
      </x:c>
      <x:c r="J140" s="15" t="n">
        <x:v>0.1</x:v>
      </x:c>
      <x:c r="K140" s="17" t="n">
        <x:v>0</x:v>
      </x:c>
      <x:c r="L140" s="13" t="n">
        <x:v>240</x:v>
      </x:c>
      <x:c r="M140" s="13" t="n">
        <x:f>ROUND(I140*(1-J140),2)</x:f>
        <x:v>441</x:v>
      </x:c>
      <x:c r="N140" s="13" t="n">
        <x:f>IF(F140="completed",H140*M140,0)</x:f>
        <x:v>441</x:v>
      </x:c>
      <x:c r="O140" s="13" t="n">
        <x:f>K140*M140</x:f>
        <x:v>0</x:v>
      </x:c>
      <x:c r="P140" s="13" t="n">
        <x:f>N140-O140</x:f>
        <x:v>441</x:v>
      </x:c>
      <x:c r="Q140" s="13" t="n">
        <x:f>IF(F140="completed",(H140-K140)*L140,0)</x:f>
        <x:v>240</x:v>
      </x:c>
      <x:c r="R140" s="13" t="n">
        <x:f>P140-Q140</x:f>
        <x:v>201</x:v>
      </x:c>
    </x:row>
    <x:row r="141" ht="23" customHeight="1">
      <x:c r="A141" s="2" t="str">
        <x:v>O0136</x:v>
      </x:c>
      <x:c r="B141" s="12" t="n">
        <x:v>46281</x:v>
      </x:c>
      <x:c r="C141" s="2" t="str">
        <x:v>P004</x:v>
      </x:c>
      <x:c r="D141" s="2" t="str">
        <x:v>Крісло</x:v>
      </x:c>
      <x:c r="E141" s="2" t="str">
        <x:v>Меблі</x:v>
      </x:c>
      <x:c r="F141" s="2" t="str">
        <x:v>cancelled</x:v>
      </x:c>
      <x:c r="G141" s="2" t="str">
        <x:v>Google Ads</x:v>
      </x:c>
      <x:c r="H141" s="2" t="n">
        <x:v>2</x:v>
      </x:c>
      <x:c r="I141" s="14" t="n">
        <x:v>4290</x:v>
      </x:c>
      <x:c r="J141" s="16" t="n">
        <x:v>0</x:v>
      </x:c>
      <x:c r="K141" s="18" t="n">
        <x:v>0</x:v>
      </x:c>
      <x:c r="L141" s="14" t="n">
        <x:v>2400</x:v>
      </x:c>
      <x:c r="M141" s="13" t="n">
        <x:f>ROUND(I141*(1-J141),2)</x:f>
        <x:v>4290</x:v>
      </x:c>
      <x:c r="N141" s="13" t="n">
        <x:f>IF(F141="completed",H141*M141,0)</x:f>
        <x:v>0</x:v>
      </x:c>
      <x:c r="O141" s="13" t="n">
        <x:f>K141*M141</x:f>
        <x:v>0</x:v>
      </x:c>
      <x:c r="P141" s="13" t="n">
        <x:f>N141-O141</x:f>
        <x:v>0</x:v>
      </x:c>
      <x:c r="Q141" s="13" t="n">
        <x:f>IF(F141="completed",(H141-K141)*L141,0)</x:f>
        <x:v>0</x:v>
      </x:c>
      <x:c r="R141" s="13" t="n">
        <x:f>P141-Q141</x:f>
        <x:v>0</x:v>
      </x:c>
    </x:row>
    <x:row r="142" ht="23" customHeight="1">
      <x:c r="A142" s="10" t="str">
        <x:v>O0137</x:v>
      </x:c>
      <x:c r="B142" s="11" t="n">
        <x:v>46282</x:v>
      </x:c>
      <x:c r="C142" s="10" t="str">
        <x:v>P005</x:v>
      </x:c>
      <x:c r="D142" s="10" t="str">
        <x:v>Полиця</x:v>
      </x:c>
      <x:c r="E142" s="10" t="str">
        <x:v>Меблі</x:v>
      </x:c>
      <x:c r="F142" s="10" t="str">
        <x:v>completed</x:v>
      </x:c>
      <x:c r="G142" s="10" t="str">
        <x:v>Google Ads</x:v>
      </x:c>
      <x:c r="H142" s="10" t="n">
        <x:v>3</x:v>
      </x:c>
      <x:c r="I142" s="13" t="n">
        <x:v>1490</x:v>
      </x:c>
      <x:c r="J142" s="15" t="n">
        <x:v>0</x:v>
      </x:c>
      <x:c r="K142" s="17" t="n">
        <x:v>0</x:v>
      </x:c>
      <x:c r="L142" s="13" t="n">
        <x:v>760</x:v>
      </x:c>
      <x:c r="M142" s="13" t="n">
        <x:f>ROUND(I142*(1-J142),2)</x:f>
        <x:v>1490</x:v>
      </x:c>
      <x:c r="N142" s="13" t="n">
        <x:f>IF(F142="completed",H142*M142,0)</x:f>
        <x:v>4470</x:v>
      </x:c>
      <x:c r="O142" s="13" t="n">
        <x:f>K142*M142</x:f>
        <x:v>0</x:v>
      </x:c>
      <x:c r="P142" s="13" t="n">
        <x:f>N142-O142</x:f>
        <x:v>4470</x:v>
      </x:c>
      <x:c r="Q142" s="13" t="n">
        <x:f>IF(F142="completed",(H142-K142)*L142,0)</x:f>
        <x:v>2280</x:v>
      </x:c>
      <x:c r="R142" s="13" t="n">
        <x:f>P142-Q142</x:f>
        <x:v>2190</x:v>
      </x:c>
    </x:row>
    <x:row r="143" ht="23" customHeight="1">
      <x:c r="A143" s="2" t="str">
        <x:v>O0138</x:v>
      </x:c>
      <x:c r="B143" s="12" t="n">
        <x:v>46283</x:v>
      </x:c>
      <x:c r="C143" s="2" t="str">
        <x:v>P006</x:v>
      </x:c>
      <x:c r="D143" s="2" t="str">
        <x:v>Торшер</x:v>
      </x:c>
      <x:c r="E143" s="2" t="str">
        <x:v>Освітлення</x:v>
      </x:c>
      <x:c r="F143" s="2" t="str">
        <x:v>completed</x:v>
      </x:c>
      <x:c r="G143" s="2" t="str">
        <x:v>Organic</x:v>
      </x:c>
      <x:c r="H143" s="2" t="n">
        <x:v>1</x:v>
      </x:c>
      <x:c r="I143" s="14" t="n">
        <x:v>2490</x:v>
      </x:c>
      <x:c r="J143" s="16" t="n">
        <x:v>0</x:v>
      </x:c>
      <x:c r="K143" s="18" t="n">
        <x:v>0</x:v>
      </x:c>
      <x:c r="L143" s="14" t="n">
        <x:v>1300</x:v>
      </x:c>
      <x:c r="M143" s="13" t="n">
        <x:f>ROUND(I143*(1-J143),2)</x:f>
        <x:v>2490</x:v>
      </x:c>
      <x:c r="N143" s="13" t="n">
        <x:f>IF(F143="completed",H143*M143,0)</x:f>
        <x:v>2490</x:v>
      </x:c>
      <x:c r="O143" s="13" t="n">
        <x:f>K143*M143</x:f>
        <x:v>0</x:v>
      </x:c>
      <x:c r="P143" s="13" t="n">
        <x:f>N143-O143</x:f>
        <x:v>2490</x:v>
      </x:c>
      <x:c r="Q143" s="13" t="n">
        <x:f>IF(F143="completed",(H143-K143)*L143,0)</x:f>
        <x:v>1300</x:v>
      </x:c>
      <x:c r="R143" s="13" t="n">
        <x:f>P143-Q143</x:f>
        <x:v>1190</x:v>
      </x:c>
    </x:row>
    <x:row r="144" ht="23" customHeight="1">
      <x:c r="A144" s="10" t="str">
        <x:v>O0139</x:v>
      </x:c>
      <x:c r="B144" s="11" t="n">
        <x:v>46284</x:v>
      </x:c>
      <x:c r="C144" s="10" t="str">
        <x:v>P001</x:v>
      </x:c>
      <x:c r="D144" s="10" t="str">
        <x:v>Лампа настільна</x:v>
      </x:c>
      <x:c r="E144" s="10" t="str">
        <x:v>Освітлення</x:v>
      </x:c>
      <x:c r="F144" s="10" t="str">
        <x:v>completed</x:v>
      </x:c>
      <x:c r="G144" s="10" t="str">
        <x:v>Organic</x:v>
      </x:c>
      <x:c r="H144" s="10" t="n">
        <x:v>2</x:v>
      </x:c>
      <x:c r="I144" s="13" t="n">
        <x:v>890</x:v>
      </x:c>
      <x:c r="J144" s="15" t="n">
        <x:v>0</x:v>
      </x:c>
      <x:c r="K144" s="17" t="n">
        <x:v>0</x:v>
      </x:c>
      <x:c r="L144" s="13" t="n">
        <x:v>480</x:v>
      </x:c>
      <x:c r="M144" s="13" t="n">
        <x:f>ROUND(I144*(1-J144),2)</x:f>
        <x:v>890</x:v>
      </x:c>
      <x:c r="N144" s="13" t="n">
        <x:f>IF(F144="completed",H144*M144,0)</x:f>
        <x:v>1780</x:v>
      </x:c>
      <x:c r="O144" s="13" t="n">
        <x:f>K144*M144</x:f>
        <x:v>0</x:v>
      </x:c>
      <x:c r="P144" s="13" t="n">
        <x:f>N144-O144</x:f>
        <x:v>1780</x:v>
      </x:c>
      <x:c r="Q144" s="13" t="n">
        <x:f>IF(F144="completed",(H144-K144)*L144,0)</x:f>
        <x:v>960</x:v>
      </x:c>
      <x:c r="R144" s="13" t="n">
        <x:f>P144-Q144</x:f>
        <x:v>820</x:v>
      </x:c>
    </x:row>
    <x:row r="145" ht="23" customHeight="1">
      <x:c r="A145" s="2" t="str">
        <x:v>O0140</x:v>
      </x:c>
      <x:c r="B145" s="12" t="n">
        <x:v>46285</x:v>
      </x:c>
      <x:c r="C145" s="2" t="str">
        <x:v>P002</x:v>
      </x:c>
      <x:c r="D145" s="2" t="str">
        <x:v>Органайзер</x:v>
      </x:c>
      <x:c r="E145" s="2" t="str">
        <x:v>Аксесуари</x:v>
      </x:c>
      <x:c r="F145" s="2" t="str">
        <x:v>completed</x:v>
      </x:c>
      <x:c r="G145" s="2" t="str">
        <x:v>Organic</x:v>
      </x:c>
      <x:c r="H145" s="2" t="n">
        <x:v>3</x:v>
      </x:c>
      <x:c r="I145" s="14" t="n">
        <x:v>390</x:v>
      </x:c>
      <x:c r="J145" s="16" t="n">
        <x:v>0.1</x:v>
      </x:c>
      <x:c r="K145" s="18" t="n">
        <x:v>0</x:v>
      </x:c>
      <x:c r="L145" s="14" t="n">
        <x:v>190</x:v>
      </x:c>
      <x:c r="M145" s="13" t="n">
        <x:f>ROUND(I145*(1-J145),2)</x:f>
        <x:v>351</x:v>
      </x:c>
      <x:c r="N145" s="13" t="n">
        <x:f>IF(F145="completed",H145*M145,0)</x:f>
        <x:v>1053</x:v>
      </x:c>
      <x:c r="O145" s="13" t="n">
        <x:f>K145*M145</x:f>
        <x:v>0</x:v>
      </x:c>
      <x:c r="P145" s="13" t="n">
        <x:f>N145-O145</x:f>
        <x:v>1053</x:v>
      </x:c>
      <x:c r="Q145" s="13" t="n">
        <x:f>IF(F145="completed",(H145-K145)*L145,0)</x:f>
        <x:v>570</x:v>
      </x:c>
      <x:c r="R145" s="13" t="n">
        <x:f>P145-Q145</x:f>
        <x:v>483</x:v>
      </x:c>
    </x:row>
    <x:row r="146" ht="23" customHeight="1">
      <x:c r="A146" s="10" t="str">
        <x:v>O0141</x:v>
      </x:c>
      <x:c r="B146" s="11" t="n">
        <x:v>46286</x:v>
      </x:c>
      <x:c r="C146" s="10" t="str">
        <x:v>P003</x:v>
      </x:c>
      <x:c r="D146" s="10" t="str">
        <x:v>Килимок</x:v>
      </x:c>
      <x:c r="E146" s="10" t="str">
        <x:v>Аксесуари</x:v>
      </x:c>
      <x:c r="F146" s="10" t="str">
        <x:v>completed</x:v>
      </x:c>
      <x:c r="G146" s="10" t="str">
        <x:v>Organic</x:v>
      </x:c>
      <x:c r="H146" s="10" t="n">
        <x:v>1</x:v>
      </x:c>
      <x:c r="I146" s="13" t="n">
        <x:v>490</x:v>
      </x:c>
      <x:c r="J146" s="15" t="n">
        <x:v>0</x:v>
      </x:c>
      <x:c r="K146" s="17" t="n">
        <x:v>0</x:v>
      </x:c>
      <x:c r="L146" s="13" t="n">
        <x:v>240</x:v>
      </x:c>
      <x:c r="M146" s="13" t="n">
        <x:f>ROUND(I146*(1-J146),2)</x:f>
        <x:v>490</x:v>
      </x:c>
      <x:c r="N146" s="13" t="n">
        <x:f>IF(F146="completed",H146*M146,0)</x:f>
        <x:v>490</x:v>
      </x:c>
      <x:c r="O146" s="13" t="n">
        <x:f>K146*M146</x:f>
        <x:v>0</x:v>
      </x:c>
      <x:c r="P146" s="13" t="n">
        <x:f>N146-O146</x:f>
        <x:v>490</x:v>
      </x:c>
      <x:c r="Q146" s="13" t="n">
        <x:f>IF(F146="completed",(H146-K146)*L146,0)</x:f>
        <x:v>240</x:v>
      </x:c>
      <x:c r="R146" s="13" t="n">
        <x:f>P146-Q146</x:f>
        <x:v>250</x:v>
      </x:c>
    </x:row>
    <x:row r="147" ht="23" customHeight="1">
      <x:c r="A147" s="2" t="str">
        <x:v>O0142</x:v>
      </x:c>
      <x:c r="B147" s="12" t="n">
        <x:v>46287</x:v>
      </x:c>
      <x:c r="C147" s="2" t="str">
        <x:v>P004</x:v>
      </x:c>
      <x:c r="D147" s="2" t="str">
        <x:v>Крісло</x:v>
      </x:c>
      <x:c r="E147" s="2" t="str">
        <x:v>Меблі</x:v>
      </x:c>
      <x:c r="F147" s="2" t="str">
        <x:v>completed</x:v>
      </x:c>
      <x:c r="G147" s="2" t="str">
        <x:v>Organic</x:v>
      </x:c>
      <x:c r="H147" s="2" t="n">
        <x:v>2</x:v>
      </x:c>
      <x:c r="I147" s="14" t="n">
        <x:v>4290</x:v>
      </x:c>
      <x:c r="J147" s="16" t="n">
        <x:v>0</x:v>
      </x:c>
      <x:c r="K147" s="18" t="n">
        <x:v>0</x:v>
      </x:c>
      <x:c r="L147" s="14" t="n">
        <x:v>2400</x:v>
      </x:c>
      <x:c r="M147" s="13" t="n">
        <x:f>ROUND(I147*(1-J147),2)</x:f>
        <x:v>4290</x:v>
      </x:c>
      <x:c r="N147" s="13" t="n">
        <x:f>IF(F147="completed",H147*M147,0)</x:f>
        <x:v>8580</x:v>
      </x:c>
      <x:c r="O147" s="13" t="n">
        <x:f>K147*M147</x:f>
        <x:v>0</x:v>
      </x:c>
      <x:c r="P147" s="13" t="n">
        <x:f>N147-O147</x:f>
        <x:v>8580</x:v>
      </x:c>
      <x:c r="Q147" s="13" t="n">
        <x:f>IF(F147="completed",(H147-K147)*L147,0)</x:f>
        <x:v>4800</x:v>
      </x:c>
      <x:c r="R147" s="13" t="n">
        <x:f>P147-Q147</x:f>
        <x:v>3780</x:v>
      </x:c>
    </x:row>
    <x:row r="148" ht="23" customHeight="1">
      <x:c r="A148" s="10" t="str">
        <x:v>O0143</x:v>
      </x:c>
      <x:c r="B148" s="11" t="n">
        <x:v>46288</x:v>
      </x:c>
      <x:c r="C148" s="10" t="str">
        <x:v>P005</x:v>
      </x:c>
      <x:c r="D148" s="10" t="str">
        <x:v>Полиця</x:v>
      </x:c>
      <x:c r="E148" s="10" t="str">
        <x:v>Меблі</x:v>
      </x:c>
      <x:c r="F148" s="10" t="str">
        <x:v>completed</x:v>
      </x:c>
      <x:c r="G148" s="10" t="str">
        <x:v>Organic</x:v>
      </x:c>
      <x:c r="H148" s="10" t="n">
        <x:v>3</x:v>
      </x:c>
      <x:c r="I148" s="13" t="n">
        <x:v>1490</x:v>
      </x:c>
      <x:c r="J148" s="15" t="n">
        <x:v>0</x:v>
      </x:c>
      <x:c r="K148" s="17" t="n">
        <x:v>0</x:v>
      </x:c>
      <x:c r="L148" s="13" t="n">
        <x:v>760</x:v>
      </x:c>
      <x:c r="M148" s="13" t="n">
        <x:f>ROUND(I148*(1-J148),2)</x:f>
        <x:v>1490</x:v>
      </x:c>
      <x:c r="N148" s="13" t="n">
        <x:f>IF(F148="completed",H148*M148,0)</x:f>
        <x:v>4470</x:v>
      </x:c>
      <x:c r="O148" s="13" t="n">
        <x:f>K148*M148</x:f>
        <x:v>0</x:v>
      </x:c>
      <x:c r="P148" s="13" t="n">
        <x:f>N148-O148</x:f>
        <x:v>4470</x:v>
      </x:c>
      <x:c r="Q148" s="13" t="n">
        <x:f>IF(F148="completed",(H148-K148)*L148,0)</x:f>
        <x:v>2280</x:v>
      </x:c>
      <x:c r="R148" s="13" t="n">
        <x:f>P148-Q148</x:f>
        <x:v>2190</x:v>
      </x:c>
    </x:row>
    <x:row r="149" ht="23" customHeight="1">
      <x:c r="A149" s="2" t="str">
        <x:v>O0144</x:v>
      </x:c>
      <x:c r="B149" s="12" t="n">
        <x:v>46289</x:v>
      </x:c>
      <x:c r="C149" s="2" t="str">
        <x:v>P006</x:v>
      </x:c>
      <x:c r="D149" s="2" t="str">
        <x:v>Торшер</x:v>
      </x:c>
      <x:c r="E149" s="2" t="str">
        <x:v>Освітлення</x:v>
      </x:c>
      <x:c r="F149" s="2" t="str">
        <x:v>completed</x:v>
      </x:c>
      <x:c r="G149" s="2" t="str">
        <x:v>Meta Ads</x:v>
      </x:c>
      <x:c r="H149" s="2" t="n">
        <x:v>1</x:v>
      </x:c>
      <x:c r="I149" s="14" t="n">
        <x:v>2490</x:v>
      </x:c>
      <x:c r="J149" s="16" t="n">
        <x:v>0</x:v>
      </x:c>
      <x:c r="K149" s="18" t="n">
        <x:v>1</x:v>
      </x:c>
      <x:c r="L149" s="14" t="n">
        <x:v>1300</x:v>
      </x:c>
      <x:c r="M149" s="13" t="n">
        <x:f>ROUND(I149*(1-J149),2)</x:f>
        <x:v>2490</x:v>
      </x:c>
      <x:c r="N149" s="13" t="n">
        <x:f>IF(F149="completed",H149*M149,0)</x:f>
        <x:v>2490</x:v>
      </x:c>
      <x:c r="O149" s="13" t="n">
        <x:f>K149*M149</x:f>
        <x:v>2490</x:v>
      </x:c>
      <x:c r="P149" s="13" t="n">
        <x:f>N149-O149</x:f>
        <x:v>0</x:v>
      </x:c>
      <x:c r="Q149" s="13" t="n">
        <x:f>IF(F149="completed",(H149-K149)*L149,0)</x:f>
        <x:v>0</x:v>
      </x:c>
      <x:c r="R149" s="13" t="n">
        <x:f>P149-Q149</x:f>
        <x:v>0</x:v>
      </x:c>
    </x:row>
    <x:row r="150" ht="23" customHeight="1">
      <x:c r="A150" s="10" t="str">
        <x:v>O0145</x:v>
      </x:c>
      <x:c r="B150" s="11" t="n">
        <x:v>46290</x:v>
      </x:c>
      <x:c r="C150" s="10" t="str">
        <x:v>P001</x:v>
      </x:c>
      <x:c r="D150" s="10" t="str">
        <x:v>Лампа настільна</x:v>
      </x:c>
      <x:c r="E150" s="10" t="str">
        <x:v>Освітлення</x:v>
      </x:c>
      <x:c r="F150" s="10" t="str">
        <x:v>completed</x:v>
      </x:c>
      <x:c r="G150" s="10" t="str">
        <x:v>Meta Ads</x:v>
      </x:c>
      <x:c r="H150" s="10" t="n">
        <x:v>2</x:v>
      </x:c>
      <x:c r="I150" s="13" t="n">
        <x:v>890</x:v>
      </x:c>
      <x:c r="J150" s="15" t="n">
        <x:v>0.1</x:v>
      </x:c>
      <x:c r="K150" s="17" t="n">
        <x:v>0</x:v>
      </x:c>
      <x:c r="L150" s="13" t="n">
        <x:v>480</x:v>
      </x:c>
      <x:c r="M150" s="13" t="n">
        <x:f>ROUND(I150*(1-J150),2)</x:f>
        <x:v>801</x:v>
      </x:c>
      <x:c r="N150" s="13" t="n">
        <x:f>IF(F150="completed",H150*M150,0)</x:f>
        <x:v>1602</x:v>
      </x:c>
      <x:c r="O150" s="13" t="n">
        <x:f>K150*M150</x:f>
        <x:v>0</x:v>
      </x:c>
      <x:c r="P150" s="13" t="n">
        <x:f>N150-O150</x:f>
        <x:v>1602</x:v>
      </x:c>
      <x:c r="Q150" s="13" t="n">
        <x:f>IF(F150="completed",(H150-K150)*L150,0)</x:f>
        <x:v>960</x:v>
      </x:c>
      <x:c r="R150" s="13" t="n">
        <x:f>P150-Q150</x:f>
        <x:v>642</x:v>
      </x:c>
    </x:row>
    <x:row r="151" ht="23" customHeight="1">
      <x:c r="A151" s="2" t="str">
        <x:v>O0146</x:v>
      </x:c>
      <x:c r="B151" s="12" t="n">
        <x:v>46291</x:v>
      </x:c>
      <x:c r="C151" s="2" t="str">
        <x:v>P002</x:v>
      </x:c>
      <x:c r="D151" s="2" t="str">
        <x:v>Органайзер</x:v>
      </x:c>
      <x:c r="E151" s="2" t="str">
        <x:v>Аксесуари</x:v>
      </x:c>
      <x:c r="F151" s="2" t="str">
        <x:v>completed</x:v>
      </x:c>
      <x:c r="G151" s="2" t="str">
        <x:v>Meta Ads</x:v>
      </x:c>
      <x:c r="H151" s="2" t="n">
        <x:v>3</x:v>
      </x:c>
      <x:c r="I151" s="14" t="n">
        <x:v>390</x:v>
      </x:c>
      <x:c r="J151" s="16" t="n">
        <x:v>0</x:v>
      </x:c>
      <x:c r="K151" s="18" t="n">
        <x:v>0</x:v>
      </x:c>
      <x:c r="L151" s="14" t="n">
        <x:v>190</x:v>
      </x:c>
      <x:c r="M151" s="13" t="n">
        <x:f>ROUND(I151*(1-J151),2)</x:f>
        <x:v>390</x:v>
      </x:c>
      <x:c r="N151" s="13" t="n">
        <x:f>IF(F151="completed",H151*M151,0)</x:f>
        <x:v>1170</x:v>
      </x:c>
      <x:c r="O151" s="13" t="n">
        <x:f>K151*M151</x:f>
        <x:v>0</x:v>
      </x:c>
      <x:c r="P151" s="13" t="n">
        <x:f>N151-O151</x:f>
        <x:v>1170</x:v>
      </x:c>
      <x:c r="Q151" s="13" t="n">
        <x:f>IF(F151="completed",(H151-K151)*L151,0)</x:f>
        <x:v>570</x:v>
      </x:c>
      <x:c r="R151" s="13" t="n">
        <x:f>P151-Q151</x:f>
        <x:v>600</x:v>
      </x:c>
    </x:row>
    <x:row r="152" ht="23" customHeight="1">
      <x:c r="A152" s="10" t="str">
        <x:v>O0147</x:v>
      </x:c>
      <x:c r="B152" s="11" t="n">
        <x:v>46292</x:v>
      </x:c>
      <x:c r="C152" s="10" t="str">
        <x:v>P003</x:v>
      </x:c>
      <x:c r="D152" s="10" t="str">
        <x:v>Килимок</x:v>
      </x:c>
      <x:c r="E152" s="10" t="str">
        <x:v>Аксесуари</x:v>
      </x:c>
      <x:c r="F152" s="10" t="str">
        <x:v>completed</x:v>
      </x:c>
      <x:c r="G152" s="10" t="str">
        <x:v>Meta Ads</x:v>
      </x:c>
      <x:c r="H152" s="10" t="n">
        <x:v>1</x:v>
      </x:c>
      <x:c r="I152" s="13" t="n">
        <x:v>490</x:v>
      </x:c>
      <x:c r="J152" s="15" t="n">
        <x:v>0</x:v>
      </x:c>
      <x:c r="K152" s="17" t="n">
        <x:v>0</x:v>
      </x:c>
      <x:c r="L152" s="13" t="n">
        <x:v>240</x:v>
      </x:c>
      <x:c r="M152" s="13" t="n">
        <x:f>ROUND(I152*(1-J152),2)</x:f>
        <x:v>490</x:v>
      </x:c>
      <x:c r="N152" s="13" t="n">
        <x:f>IF(F152="completed",H152*M152,0)</x:f>
        <x:v>490</x:v>
      </x:c>
      <x:c r="O152" s="13" t="n">
        <x:f>K152*M152</x:f>
        <x:v>0</x:v>
      </x:c>
      <x:c r="P152" s="13" t="n">
        <x:f>N152-O152</x:f>
        <x:v>490</x:v>
      </x:c>
      <x:c r="Q152" s="13" t="n">
        <x:f>IF(F152="completed",(H152-K152)*L152,0)</x:f>
        <x:v>240</x:v>
      </x:c>
      <x:c r="R152" s="13" t="n">
        <x:f>P152-Q152</x:f>
        <x:v>250</x:v>
      </x:c>
    </x:row>
    <x:row r="153" ht="23" customHeight="1">
      <x:c r="A153" s="2" t="str">
        <x:v>O0148</x:v>
      </x:c>
      <x:c r="B153" s="12" t="n">
        <x:v>46293</x:v>
      </x:c>
      <x:c r="C153" s="2" t="str">
        <x:v>P004</x:v>
      </x:c>
      <x:c r="D153" s="2" t="str">
        <x:v>Крісло</x:v>
      </x:c>
      <x:c r="E153" s="2" t="str">
        <x:v>Меблі</x:v>
      </x:c>
      <x:c r="F153" s="2" t="str">
        <x:v>completed</x:v>
      </x:c>
      <x:c r="G153" s="2" t="str">
        <x:v>Meta Ads</x:v>
      </x:c>
      <x:c r="H153" s="2" t="n">
        <x:v>2</x:v>
      </x:c>
      <x:c r="I153" s="14" t="n">
        <x:v>4290</x:v>
      </x:c>
      <x:c r="J153" s="16" t="n">
        <x:v>0</x:v>
      </x:c>
      <x:c r="K153" s="18" t="n">
        <x:v>0</x:v>
      </x:c>
      <x:c r="L153" s="14" t="n">
        <x:v>2400</x:v>
      </x:c>
      <x:c r="M153" s="13" t="n">
        <x:f>ROUND(I153*(1-J153),2)</x:f>
        <x:v>4290</x:v>
      </x:c>
      <x:c r="N153" s="13" t="n">
        <x:f>IF(F153="completed",H153*M153,0)</x:f>
        <x:v>8580</x:v>
      </x:c>
      <x:c r="O153" s="13" t="n">
        <x:f>K153*M153</x:f>
        <x:v>0</x:v>
      </x:c>
      <x:c r="P153" s="13" t="n">
        <x:f>N153-O153</x:f>
        <x:v>8580</x:v>
      </x:c>
      <x:c r="Q153" s="13" t="n">
        <x:f>IF(F153="completed",(H153-K153)*L153,0)</x:f>
        <x:v>4800</x:v>
      </x:c>
      <x:c r="R153" s="13" t="n">
        <x:f>P153-Q153</x:f>
        <x:v>3780</x:v>
      </x:c>
    </x:row>
    <x:row r="154" ht="23" customHeight="1">
      <x:c r="A154" s="10" t="str">
        <x:v>O0149</x:v>
      </x:c>
      <x:c r="B154" s="11" t="n">
        <x:v>46294</x:v>
      </x:c>
      <x:c r="C154" s="10" t="str">
        <x:v>P005</x:v>
      </x:c>
      <x:c r="D154" s="10" t="str">
        <x:v>Полиця</x:v>
      </x:c>
      <x:c r="E154" s="10" t="str">
        <x:v>Меблі</x:v>
      </x:c>
      <x:c r="F154" s="10" t="str">
        <x:v>completed</x:v>
      </x:c>
      <x:c r="G154" s="10" t="str">
        <x:v>Meta Ads</x:v>
      </x:c>
      <x:c r="H154" s="10" t="n">
        <x:v>3</x:v>
      </x:c>
      <x:c r="I154" s="13" t="n">
        <x:v>1490</x:v>
      </x:c>
      <x:c r="J154" s="15" t="n">
        <x:v>0</x:v>
      </x:c>
      <x:c r="K154" s="17" t="n">
        <x:v>0</x:v>
      </x:c>
      <x:c r="L154" s="13" t="n">
        <x:v>760</x:v>
      </x:c>
      <x:c r="M154" s="13" t="n">
        <x:f>ROUND(I154*(1-J154),2)</x:f>
        <x:v>1490</x:v>
      </x:c>
      <x:c r="N154" s="13" t="n">
        <x:f>IF(F154="completed",H154*M154,0)</x:f>
        <x:v>4470</x:v>
      </x:c>
      <x:c r="O154" s="13" t="n">
        <x:f>K154*M154</x:f>
        <x:v>0</x:v>
      </x:c>
      <x:c r="P154" s="13" t="n">
        <x:f>N154-O154</x:f>
        <x:v>4470</x:v>
      </x:c>
      <x:c r="Q154" s="13" t="n">
        <x:f>IF(F154="completed",(H154-K154)*L154,0)</x:f>
        <x:v>2280</x:v>
      </x:c>
      <x:c r="R154" s="13" t="n">
        <x:f>P154-Q154</x:f>
        <x:v>2190</x:v>
      </x:c>
    </x:row>
    <x:row r="155" ht="23" customHeight="1">
      <x:c r="A155" s="2" t="str">
        <x:v>O0150</x:v>
      </x:c>
      <x:c r="B155" s="12" t="n">
        <x:v>46295</x:v>
      </x:c>
      <x:c r="C155" s="2" t="str">
        <x:v>P006</x:v>
      </x:c>
      <x:c r="D155" s="2" t="str">
        <x:v>Торшер</x:v>
      </x:c>
      <x:c r="E155" s="2" t="str">
        <x:v>Освітлення</x:v>
      </x:c>
      <x:c r="F155" s="2" t="str">
        <x:v>completed</x:v>
      </x:c>
      <x:c r="G155" s="2" t="str">
        <x:v>Google Ads</x:v>
      </x:c>
      <x:c r="H155" s="2" t="n">
        <x:v>1</x:v>
      </x:c>
      <x:c r="I155" s="14" t="n">
        <x:v>2490</x:v>
      </x:c>
      <x:c r="J155" s="16" t="n">
        <x:v>0.1</x:v>
      </x:c>
      <x:c r="K155" s="18" t="n">
        <x:v>0</x:v>
      </x:c>
      <x:c r="L155" s="14" t="n">
        <x:v>1300</x:v>
      </x:c>
      <x:c r="M155" s="13" t="n">
        <x:f>ROUND(I155*(1-J155),2)</x:f>
        <x:v>2241</x:v>
      </x:c>
      <x:c r="N155" s="13" t="n">
        <x:f>IF(F155="completed",H155*M155,0)</x:f>
        <x:v>2241</x:v>
      </x:c>
      <x:c r="O155" s="13" t="n">
        <x:f>K155*M155</x:f>
        <x:v>0</x:v>
      </x:c>
      <x:c r="P155" s="13" t="n">
        <x:f>N155-O155</x:f>
        <x:v>2241</x:v>
      </x:c>
      <x:c r="Q155" s="13" t="n">
        <x:f>IF(F155="completed",(H155-K155)*L155,0)</x:f>
        <x:v>1300</x:v>
      </x:c>
      <x:c r="R155" s="13" t="n">
        <x:f>P155-Q155</x:f>
        <x:v>941</x:v>
      </x:c>
    </x:row>
    <x:row r="156" ht="23" customHeight="1">
      <x:c r="A156" s="10" t="str">
        <x:v>O0151</x:v>
      </x:c>
      <x:c r="B156" s="11" t="n">
        <x:v>46266</x:v>
      </x:c>
      <x:c r="C156" s="10" t="str">
        <x:v>P001</x:v>
      </x:c>
      <x:c r="D156" s="10" t="str">
        <x:v>Лампа настільна</x:v>
      </x:c>
      <x:c r="E156" s="10" t="str">
        <x:v>Освітлення</x:v>
      </x:c>
      <x:c r="F156" s="10" t="str">
        <x:v>completed</x:v>
      </x:c>
      <x:c r="G156" s="10" t="str">
        <x:v>Google Ads</x:v>
      </x:c>
      <x:c r="H156" s="10" t="n">
        <x:v>2</x:v>
      </x:c>
      <x:c r="I156" s="13" t="n">
        <x:v>890</x:v>
      </x:c>
      <x:c r="J156" s="15" t="n">
        <x:v>0</x:v>
      </x:c>
      <x:c r="K156" s="17" t="n">
        <x:v>0</x:v>
      </x:c>
      <x:c r="L156" s="13" t="n">
        <x:v>480</x:v>
      </x:c>
      <x:c r="M156" s="13" t="n">
        <x:f>ROUND(I156*(1-J156),2)</x:f>
        <x:v>890</x:v>
      </x:c>
      <x:c r="N156" s="13" t="n">
        <x:f>IF(F156="completed",H156*M156,0)</x:f>
        <x:v>1780</x:v>
      </x:c>
      <x:c r="O156" s="13" t="n">
        <x:f>K156*M156</x:f>
        <x:v>0</x:v>
      </x:c>
      <x:c r="P156" s="13" t="n">
        <x:f>N156-O156</x:f>
        <x:v>1780</x:v>
      </x:c>
      <x:c r="Q156" s="13" t="n">
        <x:f>IF(F156="completed",(H156-K156)*L156,0)</x:f>
        <x:v>960</x:v>
      </x:c>
      <x:c r="R156" s="13" t="n">
        <x:f>P156-Q156</x:f>
        <x:v>820</x:v>
      </x:c>
    </x:row>
    <x:row r="157" ht="23" customHeight="1">
      <x:c r="A157" s="2" t="str">
        <x:v>O0152</x:v>
      </x:c>
      <x:c r="B157" s="12" t="n">
        <x:v>46267</x:v>
      </x:c>
      <x:c r="C157" s="2" t="str">
        <x:v>P002</x:v>
      </x:c>
      <x:c r="D157" s="2" t="str">
        <x:v>Органайзер</x:v>
      </x:c>
      <x:c r="E157" s="2" t="str">
        <x:v>Аксесуари</x:v>
      </x:c>
      <x:c r="F157" s="2" t="str">
        <x:v>completed</x:v>
      </x:c>
      <x:c r="G157" s="2" t="str">
        <x:v>Google Ads</x:v>
      </x:c>
      <x:c r="H157" s="2" t="n">
        <x:v>3</x:v>
      </x:c>
      <x:c r="I157" s="14" t="n">
        <x:v>390</x:v>
      </x:c>
      <x:c r="J157" s="16" t="n">
        <x:v>0</x:v>
      </x:c>
      <x:c r="K157" s="18" t="n">
        <x:v>0</x:v>
      </x:c>
      <x:c r="L157" s="14" t="n">
        <x:v>190</x:v>
      </x:c>
      <x:c r="M157" s="13" t="n">
        <x:f>ROUND(I157*(1-J157),2)</x:f>
        <x:v>390</x:v>
      </x:c>
      <x:c r="N157" s="13" t="n">
        <x:f>IF(F157="completed",H157*M157,0)</x:f>
        <x:v>1170</x:v>
      </x:c>
      <x:c r="O157" s="13" t="n">
        <x:f>K157*M157</x:f>
        <x:v>0</x:v>
      </x:c>
      <x:c r="P157" s="13" t="n">
        <x:f>N157-O157</x:f>
        <x:v>1170</x:v>
      </x:c>
      <x:c r="Q157" s="13" t="n">
        <x:f>IF(F157="completed",(H157-K157)*L157,0)</x:f>
        <x:v>570</x:v>
      </x:c>
      <x:c r="R157" s="13" t="n">
        <x:f>P157-Q157</x:f>
        <x:v>600</x:v>
      </x:c>
    </x:row>
    <x:row r="158" ht="23" customHeight="1">
      <x:c r="A158" s="10" t="str">
        <x:v>O0153</x:v>
      </x:c>
      <x:c r="B158" s="11" t="n">
        <x:v>46268</x:v>
      </x:c>
      <x:c r="C158" s="10" t="str">
        <x:v>P003</x:v>
      </x:c>
      <x:c r="D158" s="10" t="str">
        <x:v>Килимок</x:v>
      </x:c>
      <x:c r="E158" s="10" t="str">
        <x:v>Аксесуари</x:v>
      </x:c>
      <x:c r="F158" s="10" t="str">
        <x:v>cancelled</x:v>
      </x:c>
      <x:c r="G158" s="10" t="str">
        <x:v>Google Ads</x:v>
      </x:c>
      <x:c r="H158" s="10" t="n">
        <x:v>1</x:v>
      </x:c>
      <x:c r="I158" s="13" t="n">
        <x:v>490</x:v>
      </x:c>
      <x:c r="J158" s="15" t="n">
        <x:v>0</x:v>
      </x:c>
      <x:c r="K158" s="17" t="n">
        <x:v>0</x:v>
      </x:c>
      <x:c r="L158" s="13" t="n">
        <x:v>240</x:v>
      </x:c>
      <x:c r="M158" s="13" t="n">
        <x:f>ROUND(I158*(1-J158),2)</x:f>
        <x:v>490</x:v>
      </x:c>
      <x:c r="N158" s="13" t="n">
        <x:f>IF(F158="completed",H158*M158,0)</x:f>
        <x:v>0</x:v>
      </x:c>
      <x:c r="O158" s="13" t="n">
        <x:f>K158*M158</x:f>
        <x:v>0</x:v>
      </x:c>
      <x:c r="P158" s="13" t="n">
        <x:f>N158-O158</x:f>
        <x:v>0</x:v>
      </x:c>
      <x:c r="Q158" s="13" t="n">
        <x:f>IF(F158="completed",(H158-K158)*L158,0)</x:f>
        <x:v>0</x:v>
      </x:c>
      <x:c r="R158" s="13" t="n">
        <x:f>P158-Q158</x:f>
        <x:v>0</x:v>
      </x:c>
    </x:row>
    <x:row r="159" ht="23" customHeight="1">
      <x:c r="A159" s="2" t="str">
        <x:v>O0154</x:v>
      </x:c>
      <x:c r="B159" s="12" t="n">
        <x:v>46269</x:v>
      </x:c>
      <x:c r="C159" s="2" t="str">
        <x:v>P004</x:v>
      </x:c>
      <x:c r="D159" s="2" t="str">
        <x:v>Крісло</x:v>
      </x:c>
      <x:c r="E159" s="2" t="str">
        <x:v>Меблі</x:v>
      </x:c>
      <x:c r="F159" s="2" t="str">
        <x:v>completed</x:v>
      </x:c>
      <x:c r="G159" s="2" t="str">
        <x:v>Google Ads</x:v>
      </x:c>
      <x:c r="H159" s="2" t="n">
        <x:v>2</x:v>
      </x:c>
      <x:c r="I159" s="14" t="n">
        <x:v>4290</x:v>
      </x:c>
      <x:c r="J159" s="16" t="n">
        <x:v>0</x:v>
      </x:c>
      <x:c r="K159" s="18" t="n">
        <x:v>0</x:v>
      </x:c>
      <x:c r="L159" s="14" t="n">
        <x:v>2400</x:v>
      </x:c>
      <x:c r="M159" s="13" t="n">
        <x:f>ROUND(I159*(1-J159),2)</x:f>
        <x:v>4290</x:v>
      </x:c>
      <x:c r="N159" s="13" t="n">
        <x:f>IF(F159="completed",H159*M159,0)</x:f>
        <x:v>8580</x:v>
      </x:c>
      <x:c r="O159" s="13" t="n">
        <x:f>K159*M159</x:f>
        <x:v>0</x:v>
      </x:c>
      <x:c r="P159" s="13" t="n">
        <x:f>N159-O159</x:f>
        <x:v>8580</x:v>
      </x:c>
      <x:c r="Q159" s="13" t="n">
        <x:f>IF(F159="completed",(H159-K159)*L159,0)</x:f>
        <x:v>4800</x:v>
      </x:c>
      <x:c r="R159" s="13" t="n">
        <x:f>P159-Q159</x:f>
        <x:v>3780</x:v>
      </x:c>
    </x:row>
    <x:row r="160" ht="23" customHeight="1">
      <x:c r="A160" s="10" t="str">
        <x:v>O0155</x:v>
      </x:c>
      <x:c r="B160" s="11" t="n">
        <x:v>46270</x:v>
      </x:c>
      <x:c r="C160" s="10" t="str">
        <x:v>P005</x:v>
      </x:c>
      <x:c r="D160" s="10" t="str">
        <x:v>Полиця</x:v>
      </x:c>
      <x:c r="E160" s="10" t="str">
        <x:v>Меблі</x:v>
      </x:c>
      <x:c r="F160" s="10" t="str">
        <x:v>completed</x:v>
      </x:c>
      <x:c r="G160" s="10" t="str">
        <x:v>Google Ads</x:v>
      </x:c>
      <x:c r="H160" s="10" t="n">
        <x:v>3</x:v>
      </x:c>
      <x:c r="I160" s="13" t="n">
        <x:v>1490</x:v>
      </x:c>
      <x:c r="J160" s="15" t="n">
        <x:v>0.1</x:v>
      </x:c>
      <x:c r="K160" s="17" t="n">
        <x:v>0</x:v>
      </x:c>
      <x:c r="L160" s="13" t="n">
        <x:v>760</x:v>
      </x:c>
      <x:c r="M160" s="13" t="n">
        <x:f>ROUND(I160*(1-J160),2)</x:f>
        <x:v>1341</x:v>
      </x:c>
      <x:c r="N160" s="13" t="n">
        <x:f>IF(F160="completed",H160*M160,0)</x:f>
        <x:v>4023</x:v>
      </x:c>
      <x:c r="O160" s="13" t="n">
        <x:f>K160*M160</x:f>
        <x:v>0</x:v>
      </x:c>
      <x:c r="P160" s="13" t="n">
        <x:f>N160-O160</x:f>
        <x:v>4023</x:v>
      </x:c>
      <x:c r="Q160" s="13" t="n">
        <x:f>IF(F160="completed",(H160-K160)*L160,0)</x:f>
        <x:v>2280</x:v>
      </x:c>
      <x:c r="R160" s="13" t="n">
        <x:f>P160-Q160</x:f>
        <x:v>1743</x:v>
      </x:c>
    </x:row>
    <x:row r="161" ht="23" customHeight="1">
      <x:c r="A161" s="2" t="str">
        <x:v>O0156</x:v>
      </x:c>
      <x:c r="B161" s="12" t="n">
        <x:v>46271</x:v>
      </x:c>
      <x:c r="C161" s="2" t="str">
        <x:v>P006</x:v>
      </x:c>
      <x:c r="D161" s="2" t="str">
        <x:v>Торшер</x:v>
      </x:c>
      <x:c r="E161" s="2" t="str">
        <x:v>Освітлення</x:v>
      </x:c>
      <x:c r="F161" s="2" t="str">
        <x:v>completed</x:v>
      </x:c>
      <x:c r="G161" s="2" t="str">
        <x:v>Organic</x:v>
      </x:c>
      <x:c r="H161" s="2" t="n">
        <x:v>1</x:v>
      </x:c>
      <x:c r="I161" s="14" t="n">
        <x:v>2490</x:v>
      </x:c>
      <x:c r="J161" s="16" t="n">
        <x:v>0</x:v>
      </x:c>
      <x:c r="K161" s="18" t="n">
        <x:v>0</x:v>
      </x:c>
      <x:c r="L161" s="14" t="n">
        <x:v>1300</x:v>
      </x:c>
      <x:c r="M161" s="13" t="n">
        <x:f>ROUND(I161*(1-J161),2)</x:f>
        <x:v>2490</x:v>
      </x:c>
      <x:c r="N161" s="13" t="n">
        <x:f>IF(F161="completed",H161*M161,0)</x:f>
        <x:v>2490</x:v>
      </x:c>
      <x:c r="O161" s="13" t="n">
        <x:f>K161*M161</x:f>
        <x:v>0</x:v>
      </x:c>
      <x:c r="P161" s="13" t="n">
        <x:f>N161-O161</x:f>
        <x:v>2490</x:v>
      </x:c>
      <x:c r="Q161" s="13" t="n">
        <x:f>IF(F161="completed",(H161-K161)*L161,0)</x:f>
        <x:v>1300</x:v>
      </x:c>
      <x:c r="R161" s="13" t="n">
        <x:f>P161-Q161</x:f>
        <x:v>1190</x:v>
      </x:c>
    </x:row>
    <x:row r="162" ht="23" customHeight="1">
      <x:c r="A162" s="10" t="str">
        <x:v>O0157</x:v>
      </x:c>
      <x:c r="B162" s="11" t="n">
        <x:v>46272</x:v>
      </x:c>
      <x:c r="C162" s="10" t="str">
        <x:v>P001</x:v>
      </x:c>
      <x:c r="D162" s="10" t="str">
        <x:v>Лампа настільна</x:v>
      </x:c>
      <x:c r="E162" s="10" t="str">
        <x:v>Освітлення</x:v>
      </x:c>
      <x:c r="F162" s="10" t="str">
        <x:v>completed</x:v>
      </x:c>
      <x:c r="G162" s="10" t="str">
        <x:v>Organic</x:v>
      </x:c>
      <x:c r="H162" s="10" t="n">
        <x:v>2</x:v>
      </x:c>
      <x:c r="I162" s="13" t="n">
        <x:v>890</x:v>
      </x:c>
      <x:c r="J162" s="15" t="n">
        <x:v>0</x:v>
      </x:c>
      <x:c r="K162" s="17" t="n">
        <x:v>0</x:v>
      </x:c>
      <x:c r="L162" s="13" t="n">
        <x:v>480</x:v>
      </x:c>
      <x:c r="M162" s="13" t="n">
        <x:f>ROUND(I162*(1-J162),2)</x:f>
        <x:v>890</x:v>
      </x:c>
      <x:c r="N162" s="13" t="n">
        <x:f>IF(F162="completed",H162*M162,0)</x:f>
        <x:v>1780</x:v>
      </x:c>
      <x:c r="O162" s="13" t="n">
        <x:f>K162*M162</x:f>
        <x:v>0</x:v>
      </x:c>
      <x:c r="P162" s="13" t="n">
        <x:f>N162-O162</x:f>
        <x:v>1780</x:v>
      </x:c>
      <x:c r="Q162" s="13" t="n">
        <x:f>IF(F162="completed",(H162-K162)*L162,0)</x:f>
        <x:v>960</x:v>
      </x:c>
      <x:c r="R162" s="13" t="n">
        <x:f>P162-Q162</x:f>
        <x:v>820</x:v>
      </x:c>
    </x:row>
    <x:row r="163" ht="23" customHeight="1">
      <x:c r="A163" s="2" t="str">
        <x:v>O0158</x:v>
      </x:c>
      <x:c r="B163" s="12" t="n">
        <x:v>46273</x:v>
      </x:c>
      <x:c r="C163" s="2" t="str">
        <x:v>P002</x:v>
      </x:c>
      <x:c r="D163" s="2" t="str">
        <x:v>Органайзер</x:v>
      </x:c>
      <x:c r="E163" s="2" t="str">
        <x:v>Аксесуари</x:v>
      </x:c>
      <x:c r="F163" s="2" t="str">
        <x:v>completed</x:v>
      </x:c>
      <x:c r="G163" s="2" t="str">
        <x:v>Organic</x:v>
      </x:c>
      <x:c r="H163" s="2" t="n">
        <x:v>3</x:v>
      </x:c>
      <x:c r="I163" s="14" t="n">
        <x:v>390</x:v>
      </x:c>
      <x:c r="J163" s="16" t="n">
        <x:v>0</x:v>
      </x:c>
      <x:c r="K163" s="18" t="n">
        <x:v>0</x:v>
      </x:c>
      <x:c r="L163" s="14" t="n">
        <x:v>190</x:v>
      </x:c>
      <x:c r="M163" s="13" t="n">
        <x:f>ROUND(I163*(1-J163),2)</x:f>
        <x:v>390</x:v>
      </x:c>
      <x:c r="N163" s="13" t="n">
        <x:f>IF(F163="completed",H163*M163,0)</x:f>
        <x:v>1170</x:v>
      </x:c>
      <x:c r="O163" s="13" t="n">
        <x:f>K163*M163</x:f>
        <x:v>0</x:v>
      </x:c>
      <x:c r="P163" s="13" t="n">
        <x:f>N163-O163</x:f>
        <x:v>1170</x:v>
      </x:c>
      <x:c r="Q163" s="13" t="n">
        <x:f>IF(F163="completed",(H163-K163)*L163,0)</x:f>
        <x:v>570</x:v>
      </x:c>
      <x:c r="R163" s="13" t="n">
        <x:f>P163-Q163</x:f>
        <x:v>600</x:v>
      </x:c>
    </x:row>
    <x:row r="164" ht="23" customHeight="1">
      <x:c r="A164" s="10" t="str">
        <x:v>O0159</x:v>
      </x:c>
      <x:c r="B164" s="11" t="n">
        <x:v>46274</x:v>
      </x:c>
      <x:c r="C164" s="10" t="str">
        <x:v>P003</x:v>
      </x:c>
      <x:c r="D164" s="10" t="str">
        <x:v>Килимок</x:v>
      </x:c>
      <x:c r="E164" s="10" t="str">
        <x:v>Аксесуари</x:v>
      </x:c>
      <x:c r="F164" s="10" t="str">
        <x:v>completed</x:v>
      </x:c>
      <x:c r="G164" s="10" t="str">
        <x:v>Organic</x:v>
      </x:c>
      <x:c r="H164" s="10" t="n">
        <x:v>1</x:v>
      </x:c>
      <x:c r="I164" s="13" t="n">
        <x:v>490</x:v>
      </x:c>
      <x:c r="J164" s="15" t="n">
        <x:v>0</x:v>
      </x:c>
      <x:c r="K164" s="17" t="n">
        <x:v>1</x:v>
      </x:c>
      <x:c r="L164" s="13" t="n">
        <x:v>240</x:v>
      </x:c>
      <x:c r="M164" s="13" t="n">
        <x:f>ROUND(I164*(1-J164),2)</x:f>
        <x:v>490</x:v>
      </x:c>
      <x:c r="N164" s="13" t="n">
        <x:f>IF(F164="completed",H164*M164,0)</x:f>
        <x:v>490</x:v>
      </x:c>
      <x:c r="O164" s="13" t="n">
        <x:f>K164*M164</x:f>
        <x:v>490</x:v>
      </x:c>
      <x:c r="P164" s="13" t="n">
        <x:f>N164-O164</x:f>
        <x:v>0</x:v>
      </x:c>
      <x:c r="Q164" s="13" t="n">
        <x:f>IF(F164="completed",(H164-K164)*L164,0)</x:f>
        <x:v>0</x:v>
      </x:c>
      <x:c r="R164" s="13" t="n">
        <x:f>P164-Q164</x:f>
        <x:v>0</x:v>
      </x:c>
    </x:row>
    <x:row r="165" ht="23" customHeight="1">
      <x:c r="A165" s="2" t="str">
        <x:v>O0160</x:v>
      </x:c>
      <x:c r="B165" s="12" t="n">
        <x:v>46275</x:v>
      </x:c>
      <x:c r="C165" s="2" t="str">
        <x:v>P004</x:v>
      </x:c>
      <x:c r="D165" s="2" t="str">
        <x:v>Крісло</x:v>
      </x:c>
      <x:c r="E165" s="2" t="str">
        <x:v>Меблі</x:v>
      </x:c>
      <x:c r="F165" s="2" t="str">
        <x:v>completed</x:v>
      </x:c>
      <x:c r="G165" s="2" t="str">
        <x:v>Organic</x:v>
      </x:c>
      <x:c r="H165" s="2" t="n">
        <x:v>2</x:v>
      </x:c>
      <x:c r="I165" s="14" t="n">
        <x:v>4290</x:v>
      </x:c>
      <x:c r="J165" s="16" t="n">
        <x:v>0.1</x:v>
      </x:c>
      <x:c r="K165" s="18" t="n">
        <x:v>0</x:v>
      </x:c>
      <x:c r="L165" s="14" t="n">
        <x:v>2400</x:v>
      </x:c>
      <x:c r="M165" s="13" t="n">
        <x:f>ROUND(I165*(1-J165),2)</x:f>
        <x:v>3861</x:v>
      </x:c>
      <x:c r="N165" s="13" t="n">
        <x:f>IF(F165="completed",H165*M165,0)</x:f>
        <x:v>7722</x:v>
      </x:c>
      <x:c r="O165" s="13" t="n">
        <x:f>K165*M165</x:f>
        <x:v>0</x:v>
      </x:c>
      <x:c r="P165" s="13" t="n">
        <x:f>N165-O165</x:f>
        <x:v>7722</x:v>
      </x:c>
      <x:c r="Q165" s="13" t="n">
        <x:f>IF(F165="completed",(H165-K165)*L165,0)</x:f>
        <x:v>4800</x:v>
      </x:c>
      <x:c r="R165" s="13" t="n">
        <x:f>P165-Q165</x:f>
        <x:v>2922</x:v>
      </x:c>
    </x:row>
    <x:row r="166" ht="23" customHeight="1">
      <x:c r="A166" s="10" t="str">
        <x:v>O0161</x:v>
      </x:c>
      <x:c r="B166" s="11" t="n">
        <x:v>46276</x:v>
      </x:c>
      <x:c r="C166" s="10" t="str">
        <x:v>P005</x:v>
      </x:c>
      <x:c r="D166" s="10" t="str">
        <x:v>Полиця</x:v>
      </x:c>
      <x:c r="E166" s="10" t="str">
        <x:v>Меблі</x:v>
      </x:c>
      <x:c r="F166" s="10" t="str">
        <x:v>completed</x:v>
      </x:c>
      <x:c r="G166" s="10" t="str">
        <x:v>Organic</x:v>
      </x:c>
      <x:c r="H166" s="10" t="n">
        <x:v>3</x:v>
      </x:c>
      <x:c r="I166" s="13" t="n">
        <x:v>1490</x:v>
      </x:c>
      <x:c r="J166" s="15" t="n">
        <x:v>0</x:v>
      </x:c>
      <x:c r="K166" s="17" t="n">
        <x:v>0</x:v>
      </x:c>
      <x:c r="L166" s="13" t="n">
        <x:v>760</x:v>
      </x:c>
      <x:c r="M166" s="13" t="n">
        <x:f>ROUND(I166*(1-J166),2)</x:f>
        <x:v>1490</x:v>
      </x:c>
      <x:c r="N166" s="13" t="n">
        <x:f>IF(F166="completed",H166*M166,0)</x:f>
        <x:v>4470</x:v>
      </x:c>
      <x:c r="O166" s="13" t="n">
        <x:f>K166*M166</x:f>
        <x:v>0</x:v>
      </x:c>
      <x:c r="P166" s="13" t="n">
        <x:f>N166-O166</x:f>
        <x:v>4470</x:v>
      </x:c>
      <x:c r="Q166" s="13" t="n">
        <x:f>IF(F166="completed",(H166-K166)*L166,0)</x:f>
        <x:v>2280</x:v>
      </x:c>
      <x:c r="R166" s="13" t="n">
        <x:f>P166-Q166</x:f>
        <x:v>2190</x:v>
      </x:c>
    </x:row>
    <x:row r="167" ht="23" customHeight="1">
      <x:c r="A167" s="2" t="str">
        <x:v>O0162</x:v>
      </x:c>
      <x:c r="B167" s="12" t="n">
        <x:v>46277</x:v>
      </x:c>
      <x:c r="C167" s="2" t="str">
        <x:v>P006</x:v>
      </x:c>
      <x:c r="D167" s="2" t="str">
        <x:v>Торшер</x:v>
      </x:c>
      <x:c r="E167" s="2" t="str">
        <x:v>Освітлення</x:v>
      </x:c>
      <x:c r="F167" s="2" t="str">
        <x:v>completed</x:v>
      </x:c>
      <x:c r="G167" s="2" t="str">
        <x:v>Meta Ads</x:v>
      </x:c>
      <x:c r="H167" s="2" t="n">
        <x:v>1</x:v>
      </x:c>
      <x:c r="I167" s="14" t="n">
        <x:v>2490</x:v>
      </x:c>
      <x:c r="J167" s="16" t="n">
        <x:v>0</x:v>
      </x:c>
      <x:c r="K167" s="18" t="n">
        <x:v>0</x:v>
      </x:c>
      <x:c r="L167" s="14" t="n">
        <x:v>1300</x:v>
      </x:c>
      <x:c r="M167" s="13" t="n">
        <x:f>ROUND(I167*(1-J167),2)</x:f>
        <x:v>2490</x:v>
      </x:c>
      <x:c r="N167" s="13" t="n">
        <x:f>IF(F167="completed",H167*M167,0)</x:f>
        <x:v>2490</x:v>
      </x:c>
      <x:c r="O167" s="13" t="n">
        <x:f>K167*M167</x:f>
        <x:v>0</x:v>
      </x:c>
      <x:c r="P167" s="13" t="n">
        <x:f>N167-O167</x:f>
        <x:v>2490</x:v>
      </x:c>
      <x:c r="Q167" s="13" t="n">
        <x:f>IF(F167="completed",(H167-K167)*L167,0)</x:f>
        <x:v>1300</x:v>
      </x:c>
      <x:c r="R167" s="13" t="n">
        <x:f>P167-Q167</x:f>
        <x:v>1190</x:v>
      </x:c>
    </x:row>
    <x:row r="168" ht="23" customHeight="1">
      <x:c r="A168" s="10" t="str">
        <x:v>O0163</x:v>
      </x:c>
      <x:c r="B168" s="11" t="n">
        <x:v>46278</x:v>
      </x:c>
      <x:c r="C168" s="10" t="str">
        <x:v>P001</x:v>
      </x:c>
      <x:c r="D168" s="10" t="str">
        <x:v>Лампа настільна</x:v>
      </x:c>
      <x:c r="E168" s="10" t="str">
        <x:v>Освітлення</x:v>
      </x:c>
      <x:c r="F168" s="10" t="str">
        <x:v>completed</x:v>
      </x:c>
      <x:c r="G168" s="10" t="str">
        <x:v>Meta Ads</x:v>
      </x:c>
      <x:c r="H168" s="10" t="n">
        <x:v>2</x:v>
      </x:c>
      <x:c r="I168" s="13" t="n">
        <x:v>890</x:v>
      </x:c>
      <x:c r="J168" s="15" t="n">
        <x:v>0</x:v>
      </x:c>
      <x:c r="K168" s="17" t="n">
        <x:v>0</x:v>
      </x:c>
      <x:c r="L168" s="13" t="n">
        <x:v>480</x:v>
      </x:c>
      <x:c r="M168" s="13" t="n">
        <x:f>ROUND(I168*(1-J168),2)</x:f>
        <x:v>890</x:v>
      </x:c>
      <x:c r="N168" s="13" t="n">
        <x:f>IF(F168="completed",H168*M168,0)</x:f>
        <x:v>1780</x:v>
      </x:c>
      <x:c r="O168" s="13" t="n">
        <x:f>K168*M168</x:f>
        <x:v>0</x:v>
      </x:c>
      <x:c r="P168" s="13" t="n">
        <x:f>N168-O168</x:f>
        <x:v>1780</x:v>
      </x:c>
      <x:c r="Q168" s="13" t="n">
        <x:f>IF(F168="completed",(H168-K168)*L168,0)</x:f>
        <x:v>960</x:v>
      </x:c>
      <x:c r="R168" s="13" t="n">
        <x:f>P168-Q168</x:f>
        <x:v>820</x:v>
      </x:c>
    </x:row>
    <x:row r="169" ht="23" customHeight="1">
      <x:c r="A169" s="2" t="str">
        <x:v>O0164</x:v>
      </x:c>
      <x:c r="B169" s="12" t="n">
        <x:v>46279</x:v>
      </x:c>
      <x:c r="C169" s="2" t="str">
        <x:v>P002</x:v>
      </x:c>
      <x:c r="D169" s="2" t="str">
        <x:v>Органайзер</x:v>
      </x:c>
      <x:c r="E169" s="2" t="str">
        <x:v>Аксесуари</x:v>
      </x:c>
      <x:c r="F169" s="2" t="str">
        <x:v>completed</x:v>
      </x:c>
      <x:c r="G169" s="2" t="str">
        <x:v>Meta Ads</x:v>
      </x:c>
      <x:c r="H169" s="2" t="n">
        <x:v>3</x:v>
      </x:c>
      <x:c r="I169" s="14" t="n">
        <x:v>390</x:v>
      </x:c>
      <x:c r="J169" s="16" t="n">
        <x:v>0</x:v>
      </x:c>
      <x:c r="K169" s="18" t="n">
        <x:v>0</x:v>
      </x:c>
      <x:c r="L169" s="14" t="n">
        <x:v>190</x:v>
      </x:c>
      <x:c r="M169" s="13" t="n">
        <x:f>ROUND(I169*(1-J169),2)</x:f>
        <x:v>390</x:v>
      </x:c>
      <x:c r="N169" s="13" t="n">
        <x:f>IF(F169="completed",H169*M169,0)</x:f>
        <x:v>1170</x:v>
      </x:c>
      <x:c r="O169" s="13" t="n">
        <x:f>K169*M169</x:f>
        <x:v>0</x:v>
      </x:c>
      <x:c r="P169" s="13" t="n">
        <x:f>N169-O169</x:f>
        <x:v>1170</x:v>
      </x:c>
      <x:c r="Q169" s="13" t="n">
        <x:f>IF(F169="completed",(H169-K169)*L169,0)</x:f>
        <x:v>570</x:v>
      </x:c>
      <x:c r="R169" s="13" t="n">
        <x:f>P169-Q169</x:f>
        <x:v>600</x:v>
      </x:c>
    </x:row>
    <x:row r="170" ht="23" customHeight="1">
      <x:c r="A170" s="10" t="str">
        <x:v>O0165</x:v>
      </x:c>
      <x:c r="B170" s="11" t="n">
        <x:v>46280</x:v>
      </x:c>
      <x:c r="C170" s="10" t="str">
        <x:v>P003</x:v>
      </x:c>
      <x:c r="D170" s="10" t="str">
        <x:v>Килимок</x:v>
      </x:c>
      <x:c r="E170" s="10" t="str">
        <x:v>Аксесуари</x:v>
      </x:c>
      <x:c r="F170" s="10" t="str">
        <x:v>completed</x:v>
      </x:c>
      <x:c r="G170" s="10" t="str">
        <x:v>Meta Ads</x:v>
      </x:c>
      <x:c r="H170" s="10" t="n">
        <x:v>1</x:v>
      </x:c>
      <x:c r="I170" s="13" t="n">
        <x:v>490</x:v>
      </x:c>
      <x:c r="J170" s="15" t="n">
        <x:v>0.1</x:v>
      </x:c>
      <x:c r="K170" s="17" t="n">
        <x:v>0</x:v>
      </x:c>
      <x:c r="L170" s="13" t="n">
        <x:v>240</x:v>
      </x:c>
      <x:c r="M170" s="13" t="n">
        <x:f>ROUND(I170*(1-J170),2)</x:f>
        <x:v>441</x:v>
      </x:c>
      <x:c r="N170" s="13" t="n">
        <x:f>IF(F170="completed",H170*M170,0)</x:f>
        <x:v>441</x:v>
      </x:c>
      <x:c r="O170" s="13" t="n">
        <x:f>K170*M170</x:f>
        <x:v>0</x:v>
      </x:c>
      <x:c r="P170" s="13" t="n">
        <x:f>N170-O170</x:f>
        <x:v>441</x:v>
      </x:c>
      <x:c r="Q170" s="13" t="n">
        <x:f>IF(F170="completed",(H170-K170)*L170,0)</x:f>
        <x:v>240</x:v>
      </x:c>
      <x:c r="R170" s="13" t="n">
        <x:f>P170-Q170</x:f>
        <x:v>201</x:v>
      </x:c>
    </x:row>
    <x:row r="171" ht="23" customHeight="1">
      <x:c r="A171" s="2" t="str">
        <x:v>O0166</x:v>
      </x:c>
      <x:c r="B171" s="12" t="n">
        <x:v>46281</x:v>
      </x:c>
      <x:c r="C171" s="2" t="str">
        <x:v>P004</x:v>
      </x:c>
      <x:c r="D171" s="2" t="str">
        <x:v>Крісло</x:v>
      </x:c>
      <x:c r="E171" s="2" t="str">
        <x:v>Меблі</x:v>
      </x:c>
      <x:c r="F171" s="2" t="str">
        <x:v>completed</x:v>
      </x:c>
      <x:c r="G171" s="2" t="str">
        <x:v>Meta Ads</x:v>
      </x:c>
      <x:c r="H171" s="2" t="n">
        <x:v>2</x:v>
      </x:c>
      <x:c r="I171" s="14" t="n">
        <x:v>4290</x:v>
      </x:c>
      <x:c r="J171" s="16" t="n">
        <x:v>0</x:v>
      </x:c>
      <x:c r="K171" s="18" t="n">
        <x:v>0</x:v>
      </x:c>
      <x:c r="L171" s="14" t="n">
        <x:v>2400</x:v>
      </x:c>
      <x:c r="M171" s="13" t="n">
        <x:f>ROUND(I171*(1-J171),2)</x:f>
        <x:v>4290</x:v>
      </x:c>
      <x:c r="N171" s="13" t="n">
        <x:f>IF(F171="completed",H171*M171,0)</x:f>
        <x:v>8580</x:v>
      </x:c>
      <x:c r="O171" s="13" t="n">
        <x:f>K171*M171</x:f>
        <x:v>0</x:v>
      </x:c>
      <x:c r="P171" s="13" t="n">
        <x:f>N171-O171</x:f>
        <x:v>8580</x:v>
      </x:c>
      <x:c r="Q171" s="13" t="n">
        <x:f>IF(F171="completed",(H171-K171)*L171,0)</x:f>
        <x:v>4800</x:v>
      </x:c>
      <x:c r="R171" s="13" t="n">
        <x:f>P171-Q171</x:f>
        <x:v>3780</x:v>
      </x:c>
    </x:row>
    <x:row r="172" ht="23" customHeight="1">
      <x:c r="A172" s="10" t="str">
        <x:v>O0167</x:v>
      </x:c>
      <x:c r="B172" s="11" t="n">
        <x:v>46282</x:v>
      </x:c>
      <x:c r="C172" s="10" t="str">
        <x:v>P005</x:v>
      </x:c>
      <x:c r="D172" s="10" t="str">
        <x:v>Полиця</x:v>
      </x:c>
      <x:c r="E172" s="10" t="str">
        <x:v>Меблі</x:v>
      </x:c>
      <x:c r="F172" s="10" t="str">
        <x:v>completed</x:v>
      </x:c>
      <x:c r="G172" s="10" t="str">
        <x:v>Meta Ads</x:v>
      </x:c>
      <x:c r="H172" s="10" t="n">
        <x:v>3</x:v>
      </x:c>
      <x:c r="I172" s="13" t="n">
        <x:v>1490</x:v>
      </x:c>
      <x:c r="J172" s="15" t="n">
        <x:v>0</x:v>
      </x:c>
      <x:c r="K172" s="17" t="n">
        <x:v>0</x:v>
      </x:c>
      <x:c r="L172" s="13" t="n">
        <x:v>760</x:v>
      </x:c>
      <x:c r="M172" s="13" t="n">
        <x:f>ROUND(I172*(1-J172),2)</x:f>
        <x:v>1490</x:v>
      </x:c>
      <x:c r="N172" s="13" t="n">
        <x:f>IF(F172="completed",H172*M172,0)</x:f>
        <x:v>4470</x:v>
      </x:c>
      <x:c r="O172" s="13" t="n">
        <x:f>K172*M172</x:f>
        <x:v>0</x:v>
      </x:c>
      <x:c r="P172" s="13" t="n">
        <x:f>N172-O172</x:f>
        <x:v>4470</x:v>
      </x:c>
      <x:c r="Q172" s="13" t="n">
        <x:f>IF(F172="completed",(H172-K172)*L172,0)</x:f>
        <x:v>2280</x:v>
      </x:c>
      <x:c r="R172" s="13" t="n">
        <x:f>P172-Q172</x:f>
        <x:v>2190</x:v>
      </x:c>
    </x:row>
    <x:row r="173" ht="23" customHeight="1">
      <x:c r="A173" s="2" t="str">
        <x:v>O0168</x:v>
      </x:c>
      <x:c r="B173" s="12" t="n">
        <x:v>46283</x:v>
      </x:c>
      <x:c r="C173" s="2" t="str">
        <x:v>P006</x:v>
      </x:c>
      <x:c r="D173" s="2" t="str">
        <x:v>Торшер</x:v>
      </x:c>
      <x:c r="E173" s="2" t="str">
        <x:v>Освітлення</x:v>
      </x:c>
      <x:c r="F173" s="2" t="str">
        <x:v>completed</x:v>
      </x:c>
      <x:c r="G173" s="2" t="str">
        <x:v>Google Ads</x:v>
      </x:c>
      <x:c r="H173" s="2" t="n">
        <x:v>1</x:v>
      </x:c>
      <x:c r="I173" s="14" t="n">
        <x:v>2490</x:v>
      </x:c>
      <x:c r="J173" s="16" t="n">
        <x:v>0</x:v>
      </x:c>
      <x:c r="K173" s="18" t="n">
        <x:v>0</x:v>
      </x:c>
      <x:c r="L173" s="14" t="n">
        <x:v>1300</x:v>
      </x:c>
      <x:c r="M173" s="13" t="n">
        <x:f>ROUND(I173*(1-J173),2)</x:f>
        <x:v>2490</x:v>
      </x:c>
      <x:c r="N173" s="13" t="n">
        <x:f>IF(F173="completed",H173*M173,0)</x:f>
        <x:v>2490</x:v>
      </x:c>
      <x:c r="O173" s="13" t="n">
        <x:f>K173*M173</x:f>
        <x:v>0</x:v>
      </x:c>
      <x:c r="P173" s="13" t="n">
        <x:f>N173-O173</x:f>
        <x:v>2490</x:v>
      </x:c>
      <x:c r="Q173" s="13" t="n">
        <x:f>IF(F173="completed",(H173-K173)*L173,0)</x:f>
        <x:v>1300</x:v>
      </x:c>
      <x:c r="R173" s="13" t="n">
        <x:f>P173-Q173</x:f>
        <x:v>1190</x:v>
      </x:c>
    </x:row>
    <x:row r="174" ht="23" customHeight="1">
      <x:c r="A174" s="10" t="str">
        <x:v>O0169</x:v>
      </x:c>
      <x:c r="B174" s="11" t="n">
        <x:v>46284</x:v>
      </x:c>
      <x:c r="C174" s="10" t="str">
        <x:v>P001</x:v>
      </x:c>
      <x:c r="D174" s="10" t="str">
        <x:v>Лампа настільна</x:v>
      </x:c>
      <x:c r="E174" s="10" t="str">
        <x:v>Освітлення</x:v>
      </x:c>
      <x:c r="F174" s="10" t="str">
        <x:v>completed</x:v>
      </x:c>
      <x:c r="G174" s="10" t="str">
        <x:v>Google Ads</x:v>
      </x:c>
      <x:c r="H174" s="10" t="n">
        <x:v>2</x:v>
      </x:c>
      <x:c r="I174" s="13" t="n">
        <x:v>890</x:v>
      </x:c>
      <x:c r="J174" s="15" t="n">
        <x:v>0</x:v>
      </x:c>
      <x:c r="K174" s="17" t="n">
        <x:v>0</x:v>
      </x:c>
      <x:c r="L174" s="13" t="n">
        <x:v>480</x:v>
      </x:c>
      <x:c r="M174" s="13" t="n">
        <x:f>ROUND(I174*(1-J174),2)</x:f>
        <x:v>890</x:v>
      </x:c>
      <x:c r="N174" s="13" t="n">
        <x:f>IF(F174="completed",H174*M174,0)</x:f>
        <x:v>1780</x:v>
      </x:c>
      <x:c r="O174" s="13" t="n">
        <x:f>K174*M174</x:f>
        <x:v>0</x:v>
      </x:c>
      <x:c r="P174" s="13" t="n">
        <x:f>N174-O174</x:f>
        <x:v>1780</x:v>
      </x:c>
      <x:c r="Q174" s="13" t="n">
        <x:f>IF(F174="completed",(H174-K174)*L174,0)</x:f>
        <x:v>960</x:v>
      </x:c>
      <x:c r="R174" s="13" t="n">
        <x:f>P174-Q174</x:f>
        <x:v>820</x:v>
      </x:c>
    </x:row>
    <x:row r="175" ht="23" customHeight="1">
      <x:c r="A175" s="2" t="str">
        <x:v>O0170</x:v>
      </x:c>
      <x:c r="B175" s="12" t="n">
        <x:v>46285</x:v>
      </x:c>
      <x:c r="C175" s="2" t="str">
        <x:v>P002</x:v>
      </x:c>
      <x:c r="D175" s="2" t="str">
        <x:v>Органайзер</x:v>
      </x:c>
      <x:c r="E175" s="2" t="str">
        <x:v>Аксесуари</x:v>
      </x:c>
      <x:c r="F175" s="2" t="str">
        <x:v>cancelled</x:v>
      </x:c>
      <x:c r="G175" s="2" t="str">
        <x:v>Google Ads</x:v>
      </x:c>
      <x:c r="H175" s="2" t="n">
        <x:v>3</x:v>
      </x:c>
      <x:c r="I175" s="14" t="n">
        <x:v>390</x:v>
      </x:c>
      <x:c r="J175" s="16" t="n">
        <x:v>0.1</x:v>
      </x:c>
      <x:c r="K175" s="18" t="n">
        <x:v>0</x:v>
      </x:c>
      <x:c r="L175" s="14" t="n">
        <x:v>190</x:v>
      </x:c>
      <x:c r="M175" s="13" t="n">
        <x:f>ROUND(I175*(1-J175),2)</x:f>
        <x:v>351</x:v>
      </x:c>
      <x:c r="N175" s="13" t="n">
        <x:f>IF(F175="completed",H175*M175,0)</x:f>
        <x:v>0</x:v>
      </x:c>
      <x:c r="O175" s="13" t="n">
        <x:f>K175*M175</x:f>
        <x:v>0</x:v>
      </x:c>
      <x:c r="P175" s="13" t="n">
        <x:f>N175-O175</x:f>
        <x:v>0</x:v>
      </x:c>
      <x:c r="Q175" s="13" t="n">
        <x:f>IF(F175="completed",(H175-K175)*L175,0)</x:f>
        <x:v>0</x:v>
      </x:c>
      <x:c r="R175" s="13" t="n">
        <x:f>P175-Q175</x:f>
        <x:v>0</x:v>
      </x:c>
    </x:row>
    <x:row r="176" ht="23" customHeight="1">
      <x:c r="A176" s="10" t="str">
        <x:v>O0171</x:v>
      </x:c>
      <x:c r="B176" s="11" t="n">
        <x:v>46286</x:v>
      </x:c>
      <x:c r="C176" s="10" t="str">
        <x:v>P003</x:v>
      </x:c>
      <x:c r="D176" s="10" t="str">
        <x:v>Килимок</x:v>
      </x:c>
      <x:c r="E176" s="10" t="str">
        <x:v>Аксесуари</x:v>
      </x:c>
      <x:c r="F176" s="10" t="str">
        <x:v>completed</x:v>
      </x:c>
      <x:c r="G176" s="10" t="str">
        <x:v>Google Ads</x:v>
      </x:c>
      <x:c r="H176" s="10" t="n">
        <x:v>1</x:v>
      </x:c>
      <x:c r="I176" s="13" t="n">
        <x:v>490</x:v>
      </x:c>
      <x:c r="J176" s="15" t="n">
        <x:v>0</x:v>
      </x:c>
      <x:c r="K176" s="17" t="n">
        <x:v>0</x:v>
      </x:c>
      <x:c r="L176" s="13" t="n">
        <x:v>240</x:v>
      </x:c>
      <x:c r="M176" s="13" t="n">
        <x:f>ROUND(I176*(1-J176),2)</x:f>
        <x:v>490</x:v>
      </x:c>
      <x:c r="N176" s="13" t="n">
        <x:f>IF(F176="completed",H176*M176,0)</x:f>
        <x:v>490</x:v>
      </x:c>
      <x:c r="O176" s="13" t="n">
        <x:f>K176*M176</x:f>
        <x:v>0</x:v>
      </x:c>
      <x:c r="P176" s="13" t="n">
        <x:f>N176-O176</x:f>
        <x:v>490</x:v>
      </x:c>
      <x:c r="Q176" s="13" t="n">
        <x:f>IF(F176="completed",(H176-K176)*L176,0)</x:f>
        <x:v>240</x:v>
      </x:c>
      <x:c r="R176" s="13" t="n">
        <x:f>P176-Q176</x:f>
        <x:v>250</x:v>
      </x:c>
    </x:row>
    <x:row r="177" ht="23" customHeight="1">
      <x:c r="A177" s="2" t="str">
        <x:v>O0172</x:v>
      </x:c>
      <x:c r="B177" s="12" t="n">
        <x:v>46287</x:v>
      </x:c>
      <x:c r="C177" s="2" t="str">
        <x:v>P004</x:v>
      </x:c>
      <x:c r="D177" s="2" t="str">
        <x:v>Крісло</x:v>
      </x:c>
      <x:c r="E177" s="2" t="str">
        <x:v>Меблі</x:v>
      </x:c>
      <x:c r="F177" s="2" t="str">
        <x:v>completed</x:v>
      </x:c>
      <x:c r="G177" s="2" t="str">
        <x:v>Google Ads</x:v>
      </x:c>
      <x:c r="H177" s="2" t="n">
        <x:v>2</x:v>
      </x:c>
      <x:c r="I177" s="14" t="n">
        <x:v>4290</x:v>
      </x:c>
      <x:c r="J177" s="16" t="n">
        <x:v>0</x:v>
      </x:c>
      <x:c r="K177" s="18" t="n">
        <x:v>1</x:v>
      </x:c>
      <x:c r="L177" s="14" t="n">
        <x:v>2400</x:v>
      </x:c>
      <x:c r="M177" s="13" t="n">
        <x:f>ROUND(I177*(1-J177),2)</x:f>
        <x:v>4290</x:v>
      </x:c>
      <x:c r="N177" s="13" t="n">
        <x:f>IF(F177="completed",H177*M177,0)</x:f>
        <x:v>8580</x:v>
      </x:c>
      <x:c r="O177" s="13" t="n">
        <x:f>K177*M177</x:f>
        <x:v>4290</x:v>
      </x:c>
      <x:c r="P177" s="13" t="n">
        <x:f>N177-O177</x:f>
        <x:v>4290</x:v>
      </x:c>
      <x:c r="Q177" s="13" t="n">
        <x:f>IF(F177="completed",(H177-K177)*L177,0)</x:f>
        <x:v>2400</x:v>
      </x:c>
      <x:c r="R177" s="13" t="n">
        <x:f>P177-Q177</x:f>
        <x:v>1890</x:v>
      </x:c>
    </x:row>
    <x:row r="178" ht="23" customHeight="1">
      <x:c r="A178" s="10" t="str">
        <x:v>O0173</x:v>
      </x:c>
      <x:c r="B178" s="11" t="n">
        <x:v>46288</x:v>
      </x:c>
      <x:c r="C178" s="10" t="str">
        <x:v>P005</x:v>
      </x:c>
      <x:c r="D178" s="10" t="str">
        <x:v>Полиця</x:v>
      </x:c>
      <x:c r="E178" s="10" t="str">
        <x:v>Меблі</x:v>
      </x:c>
      <x:c r="F178" s="10" t="str">
        <x:v>completed</x:v>
      </x:c>
      <x:c r="G178" s="10" t="str">
        <x:v>Google Ads</x:v>
      </x:c>
      <x:c r="H178" s="10" t="n">
        <x:v>3</x:v>
      </x:c>
      <x:c r="I178" s="13" t="n">
        <x:v>1490</x:v>
      </x:c>
      <x:c r="J178" s="15" t="n">
        <x:v>0</x:v>
      </x:c>
      <x:c r="K178" s="17" t="n">
        <x:v>0</x:v>
      </x:c>
      <x:c r="L178" s="13" t="n">
        <x:v>760</x:v>
      </x:c>
      <x:c r="M178" s="13" t="n">
        <x:f>ROUND(I178*(1-J178),2)</x:f>
        <x:v>1490</x:v>
      </x:c>
      <x:c r="N178" s="13" t="n">
        <x:f>IF(F178="completed",H178*M178,0)</x:f>
        <x:v>4470</x:v>
      </x:c>
      <x:c r="O178" s="13" t="n">
        <x:f>K178*M178</x:f>
        <x:v>0</x:v>
      </x:c>
      <x:c r="P178" s="13" t="n">
        <x:f>N178-O178</x:f>
        <x:v>4470</x:v>
      </x:c>
      <x:c r="Q178" s="13" t="n">
        <x:f>IF(F178="completed",(H178-K178)*L178,0)</x:f>
        <x:v>2280</x:v>
      </x:c>
      <x:c r="R178" s="13" t="n">
        <x:f>P178-Q178</x:f>
        <x:v>2190</x:v>
      </x:c>
    </x:row>
    <x:row r="179" ht="23" customHeight="1">
      <x:c r="A179" s="2" t="str">
        <x:v>O0174</x:v>
      </x:c>
      <x:c r="B179" s="12" t="n">
        <x:v>46289</x:v>
      </x:c>
      <x:c r="C179" s="2" t="str">
        <x:v>P006</x:v>
      </x:c>
      <x:c r="D179" s="2" t="str">
        <x:v>Торшер</x:v>
      </x:c>
      <x:c r="E179" s="2" t="str">
        <x:v>Освітлення</x:v>
      </x:c>
      <x:c r="F179" s="2" t="str">
        <x:v>completed</x:v>
      </x:c>
      <x:c r="G179" s="2" t="str">
        <x:v>Organic</x:v>
      </x:c>
      <x:c r="H179" s="2" t="n">
        <x:v>1</x:v>
      </x:c>
      <x:c r="I179" s="14" t="n">
        <x:v>2490</x:v>
      </x:c>
      <x:c r="J179" s="16" t="n">
        <x:v>0</x:v>
      </x:c>
      <x:c r="K179" s="18" t="n">
        <x:v>0</x:v>
      </x:c>
      <x:c r="L179" s="14" t="n">
        <x:v>1300</x:v>
      </x:c>
      <x:c r="M179" s="13" t="n">
        <x:f>ROUND(I179*(1-J179),2)</x:f>
        <x:v>2490</x:v>
      </x:c>
      <x:c r="N179" s="13" t="n">
        <x:f>IF(F179="completed",H179*M179,0)</x:f>
        <x:v>2490</x:v>
      </x:c>
      <x:c r="O179" s="13" t="n">
        <x:f>K179*M179</x:f>
        <x:v>0</x:v>
      </x:c>
      <x:c r="P179" s="13" t="n">
        <x:f>N179-O179</x:f>
        <x:v>2490</x:v>
      </x:c>
      <x:c r="Q179" s="13" t="n">
        <x:f>IF(F179="completed",(H179-K179)*L179,0)</x:f>
        <x:v>1300</x:v>
      </x:c>
      <x:c r="R179" s="13" t="n">
        <x:f>P179-Q179</x:f>
        <x:v>1190</x:v>
      </x:c>
    </x:row>
    <x:row r="180" ht="23" customHeight="1">
      <x:c r="A180" s="10" t="str">
        <x:v>O0175</x:v>
      </x:c>
      <x:c r="B180" s="11" t="n">
        <x:v>46290</x:v>
      </x:c>
      <x:c r="C180" s="10" t="str">
        <x:v>P001</x:v>
      </x:c>
      <x:c r="D180" s="10" t="str">
        <x:v>Лампа настільна</x:v>
      </x:c>
      <x:c r="E180" s="10" t="str">
        <x:v>Освітлення</x:v>
      </x:c>
      <x:c r="F180" s="10" t="str">
        <x:v>completed</x:v>
      </x:c>
      <x:c r="G180" s="10" t="str">
        <x:v>Organic</x:v>
      </x:c>
      <x:c r="H180" s="10" t="n">
        <x:v>2</x:v>
      </x:c>
      <x:c r="I180" s="13" t="n">
        <x:v>890</x:v>
      </x:c>
      <x:c r="J180" s="15" t="n">
        <x:v>0.1</x:v>
      </x:c>
      <x:c r="K180" s="17" t="n">
        <x:v>0</x:v>
      </x:c>
      <x:c r="L180" s="13" t="n">
        <x:v>480</x:v>
      </x:c>
      <x:c r="M180" s="13" t="n">
        <x:f>ROUND(I180*(1-J180),2)</x:f>
        <x:v>801</x:v>
      </x:c>
      <x:c r="N180" s="13" t="n">
        <x:f>IF(F180="completed",H180*M180,0)</x:f>
        <x:v>1602</x:v>
      </x:c>
      <x:c r="O180" s="13" t="n">
        <x:f>K180*M180</x:f>
        <x:v>0</x:v>
      </x:c>
      <x:c r="P180" s="13" t="n">
        <x:f>N180-O180</x:f>
        <x:v>1602</x:v>
      </x:c>
      <x:c r="Q180" s="13" t="n">
        <x:f>IF(F180="completed",(H180-K180)*L180,0)</x:f>
        <x:v>960</x:v>
      </x:c>
      <x:c r="R180" s="13" t="n">
        <x:f>P180-Q180</x:f>
        <x:v>642</x:v>
      </x:c>
    </x:row>
    <x:row r="181" ht="23" customHeight="1">
      <x:c r="A181" s="2" t="str">
        <x:v>O0176</x:v>
      </x:c>
      <x:c r="B181" s="12" t="n">
        <x:v>46291</x:v>
      </x:c>
      <x:c r="C181" s="2" t="str">
        <x:v>P002</x:v>
      </x:c>
      <x:c r="D181" s="2" t="str">
        <x:v>Органайзер</x:v>
      </x:c>
      <x:c r="E181" s="2" t="str">
        <x:v>Аксесуари</x:v>
      </x:c>
      <x:c r="F181" s="2" t="str">
        <x:v>completed</x:v>
      </x:c>
      <x:c r="G181" s="2" t="str">
        <x:v>Organic</x:v>
      </x:c>
      <x:c r="H181" s="2" t="n">
        <x:v>3</x:v>
      </x:c>
      <x:c r="I181" s="14" t="n">
        <x:v>390</x:v>
      </x:c>
      <x:c r="J181" s="16" t="n">
        <x:v>0</x:v>
      </x:c>
      <x:c r="K181" s="18" t="n">
        <x:v>0</x:v>
      </x:c>
      <x:c r="L181" s="14" t="n">
        <x:v>190</x:v>
      </x:c>
      <x:c r="M181" s="13" t="n">
        <x:f>ROUND(I181*(1-J181),2)</x:f>
        <x:v>390</x:v>
      </x:c>
      <x:c r="N181" s="13" t="n">
        <x:f>IF(F181="completed",H181*M181,0)</x:f>
        <x:v>1170</x:v>
      </x:c>
      <x:c r="O181" s="13" t="n">
        <x:f>K181*M181</x:f>
        <x:v>0</x:v>
      </x:c>
      <x:c r="P181" s="13" t="n">
        <x:f>N181-O181</x:f>
        <x:v>1170</x:v>
      </x:c>
      <x:c r="Q181" s="13" t="n">
        <x:f>IF(F181="completed",(H181-K181)*L181,0)</x:f>
        <x:v>570</x:v>
      </x:c>
      <x:c r="R181" s="13" t="n">
        <x:f>P181-Q181</x:f>
        <x:v>600</x:v>
      </x:c>
    </x:row>
    <x:row r="182" ht="23" customHeight="1">
      <x:c r="A182" s="10" t="str">
        <x:v>O0177</x:v>
      </x:c>
      <x:c r="B182" s="11" t="n">
        <x:v>46292</x:v>
      </x:c>
      <x:c r="C182" s="10" t="str">
        <x:v>P003</x:v>
      </x:c>
      <x:c r="D182" s="10" t="str">
        <x:v>Килимок</x:v>
      </x:c>
      <x:c r="E182" s="10" t="str">
        <x:v>Аксесуари</x:v>
      </x:c>
      <x:c r="F182" s="10" t="str">
        <x:v>completed</x:v>
      </x:c>
      <x:c r="G182" s="10" t="str">
        <x:v>Organic</x:v>
      </x:c>
      <x:c r="H182" s="10" t="n">
        <x:v>1</x:v>
      </x:c>
      <x:c r="I182" s="13" t="n">
        <x:v>490</x:v>
      </x:c>
      <x:c r="J182" s="15" t="n">
        <x:v>0</x:v>
      </x:c>
      <x:c r="K182" s="17" t="n">
        <x:v>0</x:v>
      </x:c>
      <x:c r="L182" s="13" t="n">
        <x:v>240</x:v>
      </x:c>
      <x:c r="M182" s="13" t="n">
        <x:f>ROUND(I182*(1-J182),2)</x:f>
        <x:v>490</x:v>
      </x:c>
      <x:c r="N182" s="13" t="n">
        <x:f>IF(F182="completed",H182*M182,0)</x:f>
        <x:v>490</x:v>
      </x:c>
      <x:c r="O182" s="13" t="n">
        <x:f>K182*M182</x:f>
        <x:v>0</x:v>
      </x:c>
      <x:c r="P182" s="13" t="n">
        <x:f>N182-O182</x:f>
        <x:v>490</x:v>
      </x:c>
      <x:c r="Q182" s="13" t="n">
        <x:f>IF(F182="completed",(H182-K182)*L182,0)</x:f>
        <x:v>240</x:v>
      </x:c>
      <x:c r="R182" s="13" t="n">
        <x:f>P182-Q182</x:f>
        <x:v>250</x:v>
      </x:c>
    </x:row>
    <x:row r="183" ht="23" customHeight="1">
      <x:c r="A183" s="2" t="str">
        <x:v>O0178</x:v>
      </x:c>
      <x:c r="B183" s="12" t="n">
        <x:v>46293</x:v>
      </x:c>
      <x:c r="C183" s="2" t="str">
        <x:v>P004</x:v>
      </x:c>
      <x:c r="D183" s="2" t="str">
        <x:v>Крісло</x:v>
      </x:c>
      <x:c r="E183" s="2" t="str">
        <x:v>Меблі</x:v>
      </x:c>
      <x:c r="F183" s="2" t="str">
        <x:v>completed</x:v>
      </x:c>
      <x:c r="G183" s="2" t="str">
        <x:v>Organic</x:v>
      </x:c>
      <x:c r="H183" s="2" t="n">
        <x:v>2</x:v>
      </x:c>
      <x:c r="I183" s="14" t="n">
        <x:v>4290</x:v>
      </x:c>
      <x:c r="J183" s="16" t="n">
        <x:v>0</x:v>
      </x:c>
      <x:c r="K183" s="18" t="n">
        <x:v>0</x:v>
      </x:c>
      <x:c r="L183" s="14" t="n">
        <x:v>2400</x:v>
      </x:c>
      <x:c r="M183" s="13" t="n">
        <x:f>ROUND(I183*(1-J183),2)</x:f>
        <x:v>4290</x:v>
      </x:c>
      <x:c r="N183" s="13" t="n">
        <x:f>IF(F183="completed",H183*M183,0)</x:f>
        <x:v>8580</x:v>
      </x:c>
      <x:c r="O183" s="13" t="n">
        <x:f>K183*M183</x:f>
        <x:v>0</x:v>
      </x:c>
      <x:c r="P183" s="13" t="n">
        <x:f>N183-O183</x:f>
        <x:v>8580</x:v>
      </x:c>
      <x:c r="Q183" s="13" t="n">
        <x:f>IF(F183="completed",(H183-K183)*L183,0)</x:f>
        <x:v>4800</x:v>
      </x:c>
      <x:c r="R183" s="13" t="n">
        <x:f>P183-Q183</x:f>
        <x:v>3780</x:v>
      </x:c>
    </x:row>
    <x:row r="184" ht="23" customHeight="1">
      <x:c r="A184" s="10" t="str">
        <x:v>O0179</x:v>
      </x:c>
      <x:c r="B184" s="11" t="n">
        <x:v>46294</x:v>
      </x:c>
      <x:c r="C184" s="10" t="str">
        <x:v>P005</x:v>
      </x:c>
      <x:c r="D184" s="10" t="str">
        <x:v>Полиця</x:v>
      </x:c>
      <x:c r="E184" s="10" t="str">
        <x:v>Меблі</x:v>
      </x:c>
      <x:c r="F184" s="10" t="str">
        <x:v>completed</x:v>
      </x:c>
      <x:c r="G184" s="10" t="str">
        <x:v>Organic</x:v>
      </x:c>
      <x:c r="H184" s="10" t="n">
        <x:v>3</x:v>
      </x:c>
      <x:c r="I184" s="13" t="n">
        <x:v>1490</x:v>
      </x:c>
      <x:c r="J184" s="15" t="n">
        <x:v>0</x:v>
      </x:c>
      <x:c r="K184" s="17" t="n">
        <x:v>0</x:v>
      </x:c>
      <x:c r="L184" s="13" t="n">
        <x:v>760</x:v>
      </x:c>
      <x:c r="M184" s="13" t="n">
        <x:f>ROUND(I184*(1-J184),2)</x:f>
        <x:v>1490</x:v>
      </x:c>
      <x:c r="N184" s="13" t="n">
        <x:f>IF(F184="completed",H184*M184,0)</x:f>
        <x:v>4470</x:v>
      </x:c>
      <x:c r="O184" s="13" t="n">
        <x:f>K184*M184</x:f>
        <x:v>0</x:v>
      </x:c>
      <x:c r="P184" s="13" t="n">
        <x:f>N184-O184</x:f>
        <x:v>4470</x:v>
      </x:c>
      <x:c r="Q184" s="13" t="n">
        <x:f>IF(F184="completed",(H184-K184)*L184,0)</x:f>
        <x:v>2280</x:v>
      </x:c>
      <x:c r="R184" s="13" t="n">
        <x:f>P184-Q184</x:f>
        <x:v>2190</x:v>
      </x:c>
    </x:row>
    <x:row r="185" ht="23" customHeight="1">
      <x:c r="A185" s="2" t="str">
        <x:v>O0180</x:v>
      </x:c>
      <x:c r="B185" s="12" t="n">
        <x:v>46295</x:v>
      </x:c>
      <x:c r="C185" s="2" t="str">
        <x:v>P006</x:v>
      </x:c>
      <x:c r="D185" s="2" t="str">
        <x:v>Торшер</x:v>
      </x:c>
      <x:c r="E185" s="2" t="str">
        <x:v>Освітлення</x:v>
      </x:c>
      <x:c r="F185" s="2" t="str">
        <x:v>completed</x:v>
      </x:c>
      <x:c r="G185" s="2" t="str">
        <x:v>Meta Ads</x:v>
      </x:c>
      <x:c r="H185" s="2" t="n">
        <x:v>1</x:v>
      </x:c>
      <x:c r="I185" s="14" t="n">
        <x:v>2490</x:v>
      </x:c>
      <x:c r="J185" s="16" t="n">
        <x:v>0.1</x:v>
      </x:c>
      <x:c r="K185" s="18" t="n">
        <x:v>0</x:v>
      </x:c>
      <x:c r="L185" s="14" t="n">
        <x:v>1300</x:v>
      </x:c>
      <x:c r="M185" s="13" t="n">
        <x:f>ROUND(I185*(1-J185),2)</x:f>
        <x:v>2241</x:v>
      </x:c>
      <x:c r="N185" s="13" t="n">
        <x:f>IF(F185="completed",H185*M185,0)</x:f>
        <x:v>2241</x:v>
      </x:c>
      <x:c r="O185" s="13" t="n">
        <x:f>K185*M185</x:f>
        <x:v>0</x:v>
      </x:c>
      <x:c r="P185" s="13" t="n">
        <x:f>N185-O185</x:f>
        <x:v>2241</x:v>
      </x:c>
      <x:c r="Q185" s="13" t="n">
        <x:f>IF(F185="completed",(H185-K185)*L185,0)</x:f>
        <x:v>1300</x:v>
      </x:c>
      <x:c r="R185" s="13" t="n">
        <x:f>P185-Q185</x:f>
        <x:v>941</x:v>
      </x:c>
    </x:row>
    <x:row r="186" ht="23" customHeight="1">
      <x:c r="A186" s="10" t="str">
        <x:v>O0181</x:v>
      </x:c>
      <x:c r="B186" s="11" t="n">
        <x:v>46266</x:v>
      </x:c>
      <x:c r="C186" s="10" t="str">
        <x:v>P001</x:v>
      </x:c>
      <x:c r="D186" s="10" t="str">
        <x:v>Лампа настільна</x:v>
      </x:c>
      <x:c r="E186" s="10" t="str">
        <x:v>Освітлення</x:v>
      </x:c>
      <x:c r="F186" s="10" t="str">
        <x:v>completed</x:v>
      </x:c>
      <x:c r="G186" s="10" t="str">
        <x:v>Meta Ads</x:v>
      </x:c>
      <x:c r="H186" s="10" t="n">
        <x:v>2</x:v>
      </x:c>
      <x:c r="I186" s="13" t="n">
        <x:v>890</x:v>
      </x:c>
      <x:c r="J186" s="15" t="n">
        <x:v>0</x:v>
      </x:c>
      <x:c r="K186" s="17" t="n">
        <x:v>0</x:v>
      </x:c>
      <x:c r="L186" s="13" t="n">
        <x:v>480</x:v>
      </x:c>
      <x:c r="M186" s="13" t="n">
        <x:f>ROUND(I186*(1-J186),2)</x:f>
        <x:v>890</x:v>
      </x:c>
      <x:c r="N186" s="13" t="n">
        <x:f>IF(F186="completed",H186*M186,0)</x:f>
        <x:v>1780</x:v>
      </x:c>
      <x:c r="O186" s="13" t="n">
        <x:f>K186*M186</x:f>
        <x:v>0</x:v>
      </x:c>
      <x:c r="P186" s="13" t="n">
        <x:f>N186-O186</x:f>
        <x:v>1780</x:v>
      </x:c>
      <x:c r="Q186" s="13" t="n">
        <x:f>IF(F186="completed",(H186-K186)*L186,0)</x:f>
        <x:v>960</x:v>
      </x:c>
      <x:c r="R186" s="13" t="n">
        <x:f>P186-Q186</x:f>
        <x:v>820</x:v>
      </x:c>
    </x:row>
    <x:row r="187" ht="23" customHeight="1">
      <x:c r="A187" s="2" t="str">
        <x:v>O0182</x:v>
      </x:c>
      <x:c r="B187" s="12" t="n">
        <x:v>46267</x:v>
      </x:c>
      <x:c r="C187" s="2" t="str">
        <x:v>P002</x:v>
      </x:c>
      <x:c r="D187" s="2" t="str">
        <x:v>Органайзер</x:v>
      </x:c>
      <x:c r="E187" s="2" t="str">
        <x:v>Аксесуари</x:v>
      </x:c>
      <x:c r="F187" s="2" t="str">
        <x:v>completed</x:v>
      </x:c>
      <x:c r="G187" s="2" t="str">
        <x:v>Meta Ads</x:v>
      </x:c>
      <x:c r="H187" s="2" t="n">
        <x:v>3</x:v>
      </x:c>
      <x:c r="I187" s="14" t="n">
        <x:v>390</x:v>
      </x:c>
      <x:c r="J187" s="16" t="n">
        <x:v>0</x:v>
      </x:c>
      <x:c r="K187" s="18" t="n">
        <x:v>0</x:v>
      </x:c>
      <x:c r="L187" s="14" t="n">
        <x:v>190</x:v>
      </x:c>
      <x:c r="M187" s="13" t="n">
        <x:f>ROUND(I187*(1-J187),2)</x:f>
        <x:v>390</x:v>
      </x:c>
      <x:c r="N187" s="13" t="n">
        <x:f>IF(F187="completed",H187*M187,0)</x:f>
        <x:v>1170</x:v>
      </x:c>
      <x:c r="O187" s="13" t="n">
        <x:f>K187*M187</x:f>
        <x:v>0</x:v>
      </x:c>
      <x:c r="P187" s="13" t="n">
        <x:f>N187-O187</x:f>
        <x:v>1170</x:v>
      </x:c>
      <x:c r="Q187" s="13" t="n">
        <x:f>IF(F187="completed",(H187-K187)*L187,0)</x:f>
        <x:v>570</x:v>
      </x:c>
      <x:c r="R187" s="13" t="n">
        <x:f>P187-Q187</x:f>
        <x:v>600</x:v>
      </x:c>
    </x:row>
    <x:row r="188" ht="23" customHeight="1">
      <x:c r="A188" s="10" t="str">
        <x:v>O0183</x:v>
      </x:c>
      <x:c r="B188" s="11" t="n">
        <x:v>46268</x:v>
      </x:c>
      <x:c r="C188" s="10" t="str">
        <x:v>P003</x:v>
      </x:c>
      <x:c r="D188" s="10" t="str">
        <x:v>Килимок</x:v>
      </x:c>
      <x:c r="E188" s="10" t="str">
        <x:v>Аксесуари</x:v>
      </x:c>
      <x:c r="F188" s="10" t="str">
        <x:v>completed</x:v>
      </x:c>
      <x:c r="G188" s="10" t="str">
        <x:v>Meta Ads</x:v>
      </x:c>
      <x:c r="H188" s="10" t="n">
        <x:v>1</x:v>
      </x:c>
      <x:c r="I188" s="13" t="n">
        <x:v>490</x:v>
      </x:c>
      <x:c r="J188" s="15" t="n">
        <x:v>0</x:v>
      </x:c>
      <x:c r="K188" s="17" t="n">
        <x:v>0</x:v>
      </x:c>
      <x:c r="L188" s="13" t="n">
        <x:v>240</x:v>
      </x:c>
      <x:c r="M188" s="13" t="n">
        <x:f>ROUND(I188*(1-J188),2)</x:f>
        <x:v>490</x:v>
      </x:c>
      <x:c r="N188" s="13" t="n">
        <x:f>IF(F188="completed",H188*M188,0)</x:f>
        <x:v>490</x:v>
      </x:c>
      <x:c r="O188" s="13" t="n">
        <x:f>K188*M188</x:f>
        <x:v>0</x:v>
      </x:c>
      <x:c r="P188" s="13" t="n">
        <x:f>N188-O188</x:f>
        <x:v>490</x:v>
      </x:c>
      <x:c r="Q188" s="13" t="n">
        <x:f>IF(F188="completed",(H188-K188)*L188,0)</x:f>
        <x:v>240</x:v>
      </x:c>
      <x:c r="R188" s="13" t="n">
        <x:f>P188-Q188</x:f>
        <x:v>250</x:v>
      </x:c>
    </x:row>
    <x:row r="189" ht="23" customHeight="1">
      <x:c r="A189" s="2" t="str">
        <x:v>O0184</x:v>
      </x:c>
      <x:c r="B189" s="12" t="n">
        <x:v>46269</x:v>
      </x:c>
      <x:c r="C189" s="2" t="str">
        <x:v>P004</x:v>
      </x:c>
      <x:c r="D189" s="2" t="str">
        <x:v>Крісло</x:v>
      </x:c>
      <x:c r="E189" s="2" t="str">
        <x:v>Меблі</x:v>
      </x:c>
      <x:c r="F189" s="2" t="str">
        <x:v>completed</x:v>
      </x:c>
      <x:c r="G189" s="2" t="str">
        <x:v>Meta Ads</x:v>
      </x:c>
      <x:c r="H189" s="2" t="n">
        <x:v>2</x:v>
      </x:c>
      <x:c r="I189" s="14" t="n">
        <x:v>4290</x:v>
      </x:c>
      <x:c r="J189" s="16" t="n">
        <x:v>0</x:v>
      </x:c>
      <x:c r="K189" s="18" t="n">
        <x:v>0</x:v>
      </x:c>
      <x:c r="L189" s="14" t="n">
        <x:v>2400</x:v>
      </x:c>
      <x:c r="M189" s="13" t="n">
        <x:f>ROUND(I189*(1-J189),2)</x:f>
        <x:v>4290</x:v>
      </x:c>
      <x:c r="N189" s="13" t="n">
        <x:f>IF(F189="completed",H189*M189,0)</x:f>
        <x:v>8580</x:v>
      </x:c>
      <x:c r="O189" s="13" t="n">
        <x:f>K189*M189</x:f>
        <x:v>0</x:v>
      </x:c>
      <x:c r="P189" s="13" t="n">
        <x:f>N189-O189</x:f>
        <x:v>8580</x:v>
      </x:c>
      <x:c r="Q189" s="13" t="n">
        <x:f>IF(F189="completed",(H189-K189)*L189,0)</x:f>
        <x:v>4800</x:v>
      </x:c>
      <x:c r="R189" s="13" t="n">
        <x:f>P189-Q189</x:f>
        <x:v>3780</x:v>
      </x:c>
    </x:row>
    <x:row r="190" ht="23" customHeight="1">
      <x:c r="A190" s="10" t="str">
        <x:v>O0185</x:v>
      </x:c>
      <x:c r="B190" s="11" t="n">
        <x:v>46270</x:v>
      </x:c>
      <x:c r="C190" s="10" t="str">
        <x:v>P005</x:v>
      </x:c>
      <x:c r="D190" s="10" t="str">
        <x:v>Полиця</x:v>
      </x:c>
      <x:c r="E190" s="10" t="str">
        <x:v>Меблі</x:v>
      </x:c>
      <x:c r="F190" s="10" t="str">
        <x:v>completed</x:v>
      </x:c>
      <x:c r="G190" s="10" t="str">
        <x:v>Meta Ads</x:v>
      </x:c>
      <x:c r="H190" s="10" t="n">
        <x:v>3</x:v>
      </x:c>
      <x:c r="I190" s="13" t="n">
        <x:v>1490</x:v>
      </x:c>
      <x:c r="J190" s="15" t="n">
        <x:v>0.1</x:v>
      </x:c>
      <x:c r="K190" s="17" t="n">
        <x:v>0</x:v>
      </x:c>
      <x:c r="L190" s="13" t="n">
        <x:v>760</x:v>
      </x:c>
      <x:c r="M190" s="13" t="n">
        <x:f>ROUND(I190*(1-J190),2)</x:f>
        <x:v>1341</x:v>
      </x:c>
      <x:c r="N190" s="13" t="n">
        <x:f>IF(F190="completed",H190*M190,0)</x:f>
        <x:v>4023</x:v>
      </x:c>
      <x:c r="O190" s="13" t="n">
        <x:f>K190*M190</x:f>
        <x:v>0</x:v>
      </x:c>
      <x:c r="P190" s="13" t="n">
        <x:f>N190-O190</x:f>
        <x:v>4023</x:v>
      </x:c>
      <x:c r="Q190" s="13" t="n">
        <x:f>IF(F190="completed",(H190-K190)*L190,0)</x:f>
        <x:v>2280</x:v>
      </x:c>
      <x:c r="R190" s="13" t="n">
        <x:f>P190-Q190</x:f>
        <x:v>1743</x:v>
      </x:c>
    </x:row>
    <x:row r="191" ht="23" customHeight="1">
      <x:c r="A191" s="2" t="str">
        <x:v>O0186</x:v>
      </x:c>
      <x:c r="B191" s="12" t="n">
        <x:v>46271</x:v>
      </x:c>
      <x:c r="C191" s="2" t="str">
        <x:v>P006</x:v>
      </x:c>
      <x:c r="D191" s="2" t="str">
        <x:v>Торшер</x:v>
      </x:c>
      <x:c r="E191" s="2" t="str">
        <x:v>Освітлення</x:v>
      </x:c>
      <x:c r="F191" s="2" t="str">
        <x:v>completed</x:v>
      </x:c>
      <x:c r="G191" s="2" t="str">
        <x:v>Google Ads</x:v>
      </x:c>
      <x:c r="H191" s="2" t="n">
        <x:v>1</x:v>
      </x:c>
      <x:c r="I191" s="14" t="n">
        <x:v>2490</x:v>
      </x:c>
      <x:c r="J191" s="16" t="n">
        <x:v>0</x:v>
      </x:c>
      <x:c r="K191" s="18" t="n">
        <x:v>0</x:v>
      </x:c>
      <x:c r="L191" s="14" t="n">
        <x:v>1300</x:v>
      </x:c>
      <x:c r="M191" s="13" t="n">
        <x:f>ROUND(I191*(1-J191),2)</x:f>
        <x:v>2490</x:v>
      </x:c>
      <x:c r="N191" s="13" t="n">
        <x:f>IF(F191="completed",H191*M191,0)</x:f>
        <x:v>2490</x:v>
      </x:c>
      <x:c r="O191" s="13" t="n">
        <x:f>K191*M191</x:f>
        <x:v>0</x:v>
      </x:c>
      <x:c r="P191" s="13" t="n">
        <x:f>N191-O191</x:f>
        <x:v>2490</x:v>
      </x:c>
      <x:c r="Q191" s="13" t="n">
        <x:f>IF(F191="completed",(H191-K191)*L191,0)</x:f>
        <x:v>1300</x:v>
      </x:c>
      <x:c r="R191" s="13" t="n">
        <x:f>P191-Q191</x:f>
        <x:v>1190</x:v>
      </x:c>
    </x:row>
    <x:row r="192" ht="23" customHeight="1">
      <x:c r="A192" s="10" t="str">
        <x:v>O0187</x:v>
      </x:c>
      <x:c r="B192" s="11" t="n">
        <x:v>46272</x:v>
      </x:c>
      <x:c r="C192" s="10" t="str">
        <x:v>P001</x:v>
      </x:c>
      <x:c r="D192" s="10" t="str">
        <x:v>Лампа настільна</x:v>
      </x:c>
      <x:c r="E192" s="10" t="str">
        <x:v>Освітлення</x:v>
      </x:c>
      <x:c r="F192" s="10" t="str">
        <x:v>cancelled</x:v>
      </x:c>
      <x:c r="G192" s="10" t="str">
        <x:v>Google Ads</x:v>
      </x:c>
      <x:c r="H192" s="10" t="n">
        <x:v>2</x:v>
      </x:c>
      <x:c r="I192" s="13" t="n">
        <x:v>890</x:v>
      </x:c>
      <x:c r="J192" s="15" t="n">
        <x:v>0</x:v>
      </x:c>
      <x:c r="K192" s="17" t="n">
        <x:v>0</x:v>
      </x:c>
      <x:c r="L192" s="13" t="n">
        <x:v>480</x:v>
      </x:c>
      <x:c r="M192" s="13" t="n">
        <x:f>ROUND(I192*(1-J192),2)</x:f>
        <x:v>890</x:v>
      </x:c>
      <x:c r="N192" s="13" t="n">
        <x:f>IF(F192="completed",H192*M192,0)</x:f>
        <x:v>0</x:v>
      </x:c>
      <x:c r="O192" s="13" t="n">
        <x:f>K192*M192</x:f>
        <x:v>0</x:v>
      </x:c>
      <x:c r="P192" s="13" t="n">
        <x:f>N192-O192</x:f>
        <x:v>0</x:v>
      </x:c>
      <x:c r="Q192" s="13" t="n">
        <x:f>IF(F192="completed",(H192-K192)*L192,0)</x:f>
        <x:v>0</x:v>
      </x:c>
      <x:c r="R192" s="13" t="n">
        <x:f>P192-Q192</x:f>
        <x:v>0</x:v>
      </x:c>
    </x:row>
    <x:row r="193" ht="23" customHeight="1">
      <x:c r="A193" s="2" t="str">
        <x:v>O0188</x:v>
      </x:c>
      <x:c r="B193" s="12" t="n">
        <x:v>46273</x:v>
      </x:c>
      <x:c r="C193" s="2" t="str">
        <x:v>P002</x:v>
      </x:c>
      <x:c r="D193" s="2" t="str">
        <x:v>Органайзер</x:v>
      </x:c>
      <x:c r="E193" s="2" t="str">
        <x:v>Аксесуари</x:v>
      </x:c>
      <x:c r="F193" s="2" t="str">
        <x:v>completed</x:v>
      </x:c>
      <x:c r="G193" s="2" t="str">
        <x:v>Google Ads</x:v>
      </x:c>
      <x:c r="H193" s="2" t="n">
        <x:v>3</x:v>
      </x:c>
      <x:c r="I193" s="14" t="n">
        <x:v>390</x:v>
      </x:c>
      <x:c r="J193" s="16" t="n">
        <x:v>0</x:v>
      </x:c>
      <x:c r="K193" s="18" t="n">
        <x:v>1</x:v>
      </x:c>
      <x:c r="L193" s="14" t="n">
        <x:v>190</x:v>
      </x:c>
      <x:c r="M193" s="13" t="n">
        <x:f>ROUND(I193*(1-J193),2)</x:f>
        <x:v>390</x:v>
      </x:c>
      <x:c r="N193" s="13" t="n">
        <x:f>IF(F193="completed",H193*M193,0)</x:f>
        <x:v>1170</x:v>
      </x:c>
      <x:c r="O193" s="13" t="n">
        <x:f>K193*M193</x:f>
        <x:v>390</x:v>
      </x:c>
      <x:c r="P193" s="13" t="n">
        <x:f>N193-O193</x:f>
        <x:v>780</x:v>
      </x:c>
      <x:c r="Q193" s="13" t="n">
        <x:f>IF(F193="completed",(H193-K193)*L193,0)</x:f>
        <x:v>380</x:v>
      </x:c>
      <x:c r="R193" s="13" t="n">
        <x:f>P193-Q193</x:f>
        <x:v>400</x:v>
      </x:c>
    </x:row>
    <x:row r="194" ht="23" customHeight="1">
      <x:c r="A194" s="10" t="str">
        <x:v>O0189</x:v>
      </x:c>
      <x:c r="B194" s="11" t="n">
        <x:v>46274</x:v>
      </x:c>
      <x:c r="C194" s="10" t="str">
        <x:v>P003</x:v>
      </x:c>
      <x:c r="D194" s="10" t="str">
        <x:v>Килимок</x:v>
      </x:c>
      <x:c r="E194" s="10" t="str">
        <x:v>Аксесуари</x:v>
      </x:c>
      <x:c r="F194" s="10" t="str">
        <x:v>completed</x:v>
      </x:c>
      <x:c r="G194" s="10" t="str">
        <x:v>Google Ads</x:v>
      </x:c>
      <x:c r="H194" s="10" t="n">
        <x:v>1</x:v>
      </x:c>
      <x:c r="I194" s="13" t="n">
        <x:v>490</x:v>
      </x:c>
      <x:c r="J194" s="15" t="n">
        <x:v>0</x:v>
      </x:c>
      <x:c r="K194" s="17" t="n">
        <x:v>0</x:v>
      </x:c>
      <x:c r="L194" s="13" t="n">
        <x:v>240</x:v>
      </x:c>
      <x:c r="M194" s="13" t="n">
        <x:f>ROUND(I194*(1-J194),2)</x:f>
        <x:v>490</x:v>
      </x:c>
      <x:c r="N194" s="13" t="n">
        <x:f>IF(F194="completed",H194*M194,0)</x:f>
        <x:v>490</x:v>
      </x:c>
      <x:c r="O194" s="13" t="n">
        <x:f>K194*M194</x:f>
        <x:v>0</x:v>
      </x:c>
      <x:c r="P194" s="13" t="n">
        <x:f>N194-O194</x:f>
        <x:v>490</x:v>
      </x:c>
      <x:c r="Q194" s="13" t="n">
        <x:f>IF(F194="completed",(H194-K194)*L194,0)</x:f>
        <x:v>240</x:v>
      </x:c>
      <x:c r="R194" s="13" t="n">
        <x:f>P194-Q194</x:f>
        <x:v>250</x:v>
      </x:c>
    </x:row>
    <x:row r="195" ht="23" customHeight="1">
      <x:c r="A195" s="2" t="str">
        <x:v>O0190</x:v>
      </x:c>
      <x:c r="B195" s="12" t="n">
        <x:v>46275</x:v>
      </x:c>
      <x:c r="C195" s="2" t="str">
        <x:v>P004</x:v>
      </x:c>
      <x:c r="D195" s="2" t="str">
        <x:v>Крісло</x:v>
      </x:c>
      <x:c r="E195" s="2" t="str">
        <x:v>Меблі</x:v>
      </x:c>
      <x:c r="F195" s="2" t="str">
        <x:v>completed</x:v>
      </x:c>
      <x:c r="G195" s="2" t="str">
        <x:v>Google Ads</x:v>
      </x:c>
      <x:c r="H195" s="2" t="n">
        <x:v>2</x:v>
      </x:c>
      <x:c r="I195" s="14" t="n">
        <x:v>4290</x:v>
      </x:c>
      <x:c r="J195" s="16" t="n">
        <x:v>0.1</x:v>
      </x:c>
      <x:c r="K195" s="18" t="n">
        <x:v>0</x:v>
      </x:c>
      <x:c r="L195" s="14" t="n">
        <x:v>2400</x:v>
      </x:c>
      <x:c r="M195" s="13" t="n">
        <x:f>ROUND(I195*(1-J195),2)</x:f>
        <x:v>3861</x:v>
      </x:c>
      <x:c r="N195" s="13" t="n">
        <x:f>IF(F195="completed",H195*M195,0)</x:f>
        <x:v>7722</x:v>
      </x:c>
      <x:c r="O195" s="13" t="n">
        <x:f>K195*M195</x:f>
        <x:v>0</x:v>
      </x:c>
      <x:c r="P195" s="13" t="n">
        <x:f>N195-O195</x:f>
        <x:v>7722</x:v>
      </x:c>
      <x:c r="Q195" s="13" t="n">
        <x:f>IF(F195="completed",(H195-K195)*L195,0)</x:f>
        <x:v>4800</x:v>
      </x:c>
      <x:c r="R195" s="13" t="n">
        <x:f>P195-Q195</x:f>
        <x:v>2922</x:v>
      </x:c>
    </x:row>
    <x:row r="196" ht="23" customHeight="1">
      <x:c r="A196" s="10" t="str">
        <x:v>O0191</x:v>
      </x:c>
      <x:c r="B196" s="11" t="n">
        <x:v>46276</x:v>
      </x:c>
      <x:c r="C196" s="10" t="str">
        <x:v>P005</x:v>
      </x:c>
      <x:c r="D196" s="10" t="str">
        <x:v>Полиця</x:v>
      </x:c>
      <x:c r="E196" s="10" t="str">
        <x:v>Меблі</x:v>
      </x:c>
      <x:c r="F196" s="10" t="str">
        <x:v>completed</x:v>
      </x:c>
      <x:c r="G196" s="10" t="str">
        <x:v>Google Ads</x:v>
      </x:c>
      <x:c r="H196" s="10" t="n">
        <x:v>3</x:v>
      </x:c>
      <x:c r="I196" s="13" t="n">
        <x:v>1490</x:v>
      </x:c>
      <x:c r="J196" s="15" t="n">
        <x:v>0</x:v>
      </x:c>
      <x:c r="K196" s="17" t="n">
        <x:v>0</x:v>
      </x:c>
      <x:c r="L196" s="13" t="n">
        <x:v>760</x:v>
      </x:c>
      <x:c r="M196" s="13" t="n">
        <x:f>ROUND(I196*(1-J196),2)</x:f>
        <x:v>1490</x:v>
      </x:c>
      <x:c r="N196" s="13" t="n">
        <x:f>IF(F196="completed",H196*M196,0)</x:f>
        <x:v>4470</x:v>
      </x:c>
      <x:c r="O196" s="13" t="n">
        <x:f>K196*M196</x:f>
        <x:v>0</x:v>
      </x:c>
      <x:c r="P196" s="13" t="n">
        <x:f>N196-O196</x:f>
        <x:v>4470</x:v>
      </x:c>
      <x:c r="Q196" s="13" t="n">
        <x:f>IF(F196="completed",(H196-K196)*L196,0)</x:f>
        <x:v>2280</x:v>
      </x:c>
      <x:c r="R196" s="13" t="n">
        <x:f>P196-Q196</x:f>
        <x:v>2190</x:v>
      </x:c>
    </x:row>
    <x:row r="197" ht="23" customHeight="1">
      <x:c r="A197" s="2" t="str">
        <x:v>O0192</x:v>
      </x:c>
      <x:c r="B197" s="12" t="n">
        <x:v>46277</x:v>
      </x:c>
      <x:c r="C197" s="2" t="str">
        <x:v>P006</x:v>
      </x:c>
      <x:c r="D197" s="2" t="str">
        <x:v>Торшер</x:v>
      </x:c>
      <x:c r="E197" s="2" t="str">
        <x:v>Освітлення</x:v>
      </x:c>
      <x:c r="F197" s="2" t="str">
        <x:v>completed</x:v>
      </x:c>
      <x:c r="G197" s="2" t="str">
        <x:v>Organic</x:v>
      </x:c>
      <x:c r="H197" s="2" t="n">
        <x:v>1</x:v>
      </x:c>
      <x:c r="I197" s="14" t="n">
        <x:v>2490</x:v>
      </x:c>
      <x:c r="J197" s="16" t="n">
        <x:v>0</x:v>
      </x:c>
      <x:c r="K197" s="18" t="n">
        <x:v>0</x:v>
      </x:c>
      <x:c r="L197" s="14" t="n">
        <x:v>1300</x:v>
      </x:c>
      <x:c r="M197" s="13" t="n">
        <x:f>ROUND(I197*(1-J197),2)</x:f>
        <x:v>2490</x:v>
      </x:c>
      <x:c r="N197" s="13" t="n">
        <x:f>IF(F197="completed",H197*M197,0)</x:f>
        <x:v>2490</x:v>
      </x:c>
      <x:c r="O197" s="13" t="n">
        <x:f>K197*M197</x:f>
        <x:v>0</x:v>
      </x:c>
      <x:c r="P197" s="13" t="n">
        <x:f>N197-O197</x:f>
        <x:v>2490</x:v>
      </x:c>
      <x:c r="Q197" s="13" t="n">
        <x:f>IF(F197="completed",(H197-K197)*L197,0)</x:f>
        <x:v>1300</x:v>
      </x:c>
      <x:c r="R197" s="13" t="n">
        <x:f>P197-Q197</x:f>
        <x:v>1190</x:v>
      </x:c>
    </x:row>
    <x:row r="198" ht="23" customHeight="1">
      <x:c r="A198" s="10" t="str">
        <x:v>O0193</x:v>
      </x:c>
      <x:c r="B198" s="11" t="n">
        <x:v>46278</x:v>
      </x:c>
      <x:c r="C198" s="10" t="str">
        <x:v>P001</x:v>
      </x:c>
      <x:c r="D198" s="10" t="str">
        <x:v>Лампа настільна</x:v>
      </x:c>
      <x:c r="E198" s="10" t="str">
        <x:v>Освітлення</x:v>
      </x:c>
      <x:c r="F198" s="10" t="str">
        <x:v>completed</x:v>
      </x:c>
      <x:c r="G198" s="10" t="str">
        <x:v>Organic</x:v>
      </x:c>
      <x:c r="H198" s="10" t="n">
        <x:v>2</x:v>
      </x:c>
      <x:c r="I198" s="13" t="n">
        <x:v>890</x:v>
      </x:c>
      <x:c r="J198" s="15" t="n">
        <x:v>0</x:v>
      </x:c>
      <x:c r="K198" s="17" t="n">
        <x:v>0</x:v>
      </x:c>
      <x:c r="L198" s="13" t="n">
        <x:v>480</x:v>
      </x:c>
      <x:c r="M198" s="13" t="n">
        <x:f>ROUND(I198*(1-J198),2)</x:f>
        <x:v>890</x:v>
      </x:c>
      <x:c r="N198" s="13" t="n">
        <x:f>IF(F198="completed",H198*M198,0)</x:f>
        <x:v>1780</x:v>
      </x:c>
      <x:c r="O198" s="13" t="n">
        <x:f>K198*M198</x:f>
        <x:v>0</x:v>
      </x:c>
      <x:c r="P198" s="13" t="n">
        <x:f>N198-O198</x:f>
        <x:v>1780</x:v>
      </x:c>
      <x:c r="Q198" s="13" t="n">
        <x:f>IF(F198="completed",(H198-K198)*L198,0)</x:f>
        <x:v>960</x:v>
      </x:c>
      <x:c r="R198" s="13" t="n">
        <x:f>P198-Q198</x:f>
        <x:v>820</x:v>
      </x:c>
    </x:row>
    <x:row r="199" ht="23" customHeight="1">
      <x:c r="A199" s="2" t="str">
        <x:v>O0194</x:v>
      </x:c>
      <x:c r="B199" s="12" t="n">
        <x:v>46279</x:v>
      </x:c>
      <x:c r="C199" s="2" t="str">
        <x:v>P002</x:v>
      </x:c>
      <x:c r="D199" s="2" t="str">
        <x:v>Органайзер</x:v>
      </x:c>
      <x:c r="E199" s="2" t="str">
        <x:v>Аксесуари</x:v>
      </x:c>
      <x:c r="F199" s="2" t="str">
        <x:v>completed</x:v>
      </x:c>
      <x:c r="G199" s="2" t="str">
        <x:v>Organic</x:v>
      </x:c>
      <x:c r="H199" s="2" t="n">
        <x:v>3</x:v>
      </x:c>
      <x:c r="I199" s="14" t="n">
        <x:v>390</x:v>
      </x:c>
      <x:c r="J199" s="16" t="n">
        <x:v>0</x:v>
      </x:c>
      <x:c r="K199" s="18" t="n">
        <x:v>0</x:v>
      </x:c>
      <x:c r="L199" s="14" t="n">
        <x:v>190</x:v>
      </x:c>
      <x:c r="M199" s="13" t="n">
        <x:f>ROUND(I199*(1-J199),2)</x:f>
        <x:v>390</x:v>
      </x:c>
      <x:c r="N199" s="13" t="n">
        <x:f>IF(F199="completed",H199*M199,0)</x:f>
        <x:v>1170</x:v>
      </x:c>
      <x:c r="O199" s="13" t="n">
        <x:f>K199*M199</x:f>
        <x:v>0</x:v>
      </x:c>
      <x:c r="P199" s="13" t="n">
        <x:f>N199-O199</x:f>
        <x:v>1170</x:v>
      </x:c>
      <x:c r="Q199" s="13" t="n">
        <x:f>IF(F199="completed",(H199-K199)*L199,0)</x:f>
        <x:v>570</x:v>
      </x:c>
      <x:c r="R199" s="13" t="n">
        <x:f>P199-Q199</x:f>
        <x:v>600</x:v>
      </x:c>
    </x:row>
    <x:row r="200" ht="23" customHeight="1">
      <x:c r="A200" s="10" t="str">
        <x:v>O0195</x:v>
      </x:c>
      <x:c r="B200" s="11" t="n">
        <x:v>46280</x:v>
      </x:c>
      <x:c r="C200" s="10" t="str">
        <x:v>P003</x:v>
      </x:c>
      <x:c r="D200" s="10" t="str">
        <x:v>Килимок</x:v>
      </x:c>
      <x:c r="E200" s="10" t="str">
        <x:v>Аксесуари</x:v>
      </x:c>
      <x:c r="F200" s="10" t="str">
        <x:v>completed</x:v>
      </x:c>
      <x:c r="G200" s="10" t="str">
        <x:v>Organic</x:v>
      </x:c>
      <x:c r="H200" s="10" t="n">
        <x:v>1</x:v>
      </x:c>
      <x:c r="I200" s="13" t="n">
        <x:v>490</x:v>
      </x:c>
      <x:c r="J200" s="15" t="n">
        <x:v>0.1</x:v>
      </x:c>
      <x:c r="K200" s="17" t="n">
        <x:v>0</x:v>
      </x:c>
      <x:c r="L200" s="13" t="n">
        <x:v>240</x:v>
      </x:c>
      <x:c r="M200" s="13" t="n">
        <x:f>ROUND(I200*(1-J200),2)</x:f>
        <x:v>441</x:v>
      </x:c>
      <x:c r="N200" s="13" t="n">
        <x:f>IF(F200="completed",H200*M200,0)</x:f>
        <x:v>441</x:v>
      </x:c>
      <x:c r="O200" s="13" t="n">
        <x:f>K200*M200</x:f>
        <x:v>0</x:v>
      </x:c>
      <x:c r="P200" s="13" t="n">
        <x:f>N200-O200</x:f>
        <x:v>441</x:v>
      </x:c>
      <x:c r="Q200" s="13" t="n">
        <x:f>IF(F200="completed",(H200-K200)*L200,0)</x:f>
        <x:v>240</x:v>
      </x:c>
      <x:c r="R200" s="13" t="n">
        <x:f>P200-Q200</x:f>
        <x:v>201</x:v>
      </x:c>
    </x:row>
    <x:row r="201" ht="23" customHeight="1">
      <x:c r="A201" s="2" t="str">
        <x:v>O0196</x:v>
      </x:c>
      <x:c r="B201" s="12" t="n">
        <x:v>46281</x:v>
      </x:c>
      <x:c r="C201" s="2" t="str">
        <x:v>P004</x:v>
      </x:c>
      <x:c r="D201" s="2" t="str">
        <x:v>Крісло</x:v>
      </x:c>
      <x:c r="E201" s="2" t="str">
        <x:v>Меблі</x:v>
      </x:c>
      <x:c r="F201" s="2" t="str">
        <x:v>completed</x:v>
      </x:c>
      <x:c r="G201" s="2" t="str">
        <x:v>Organic</x:v>
      </x:c>
      <x:c r="H201" s="2" t="n">
        <x:v>2</x:v>
      </x:c>
      <x:c r="I201" s="14" t="n">
        <x:v>4290</x:v>
      </x:c>
      <x:c r="J201" s="16" t="n">
        <x:v>0</x:v>
      </x:c>
      <x:c r="K201" s="18" t="n">
        <x:v>0</x:v>
      </x:c>
      <x:c r="L201" s="14" t="n">
        <x:v>2400</x:v>
      </x:c>
      <x:c r="M201" s="13" t="n">
        <x:f>ROUND(I201*(1-J201),2)</x:f>
        <x:v>4290</x:v>
      </x:c>
      <x:c r="N201" s="13" t="n">
        <x:f>IF(F201="completed",H201*M201,0)</x:f>
        <x:v>8580</x:v>
      </x:c>
      <x:c r="O201" s="13" t="n">
        <x:f>K201*M201</x:f>
        <x:v>0</x:v>
      </x:c>
      <x:c r="P201" s="13" t="n">
        <x:f>N201-O201</x:f>
        <x:v>8580</x:v>
      </x:c>
      <x:c r="Q201" s="13" t="n">
        <x:f>IF(F201="completed",(H201-K201)*L201,0)</x:f>
        <x:v>4800</x:v>
      </x:c>
      <x:c r="R201" s="13" t="n">
        <x:f>P201-Q201</x:f>
        <x:v>3780</x:v>
      </x:c>
    </x:row>
    <x:row r="202" ht="23" customHeight="1">
      <x:c r="A202" s="10" t="str">
        <x:v>O0197</x:v>
      </x:c>
      <x:c r="B202" s="11" t="n">
        <x:v>46282</x:v>
      </x:c>
      <x:c r="C202" s="10" t="str">
        <x:v>P005</x:v>
      </x:c>
      <x:c r="D202" s="10" t="str">
        <x:v>Полиця</x:v>
      </x:c>
      <x:c r="E202" s="10" t="str">
        <x:v>Меблі</x:v>
      </x:c>
      <x:c r="F202" s="10" t="str">
        <x:v>completed</x:v>
      </x:c>
      <x:c r="G202" s="10" t="str">
        <x:v>Organic</x:v>
      </x:c>
      <x:c r="H202" s="10" t="n">
        <x:v>3</x:v>
      </x:c>
      <x:c r="I202" s="13" t="n">
        <x:v>1490</x:v>
      </x:c>
      <x:c r="J202" s="15" t="n">
        <x:v>0</x:v>
      </x:c>
      <x:c r="K202" s="17" t="n">
        <x:v>0</x:v>
      </x:c>
      <x:c r="L202" s="13" t="n">
        <x:v>760</x:v>
      </x:c>
      <x:c r="M202" s="13" t="n">
        <x:f>ROUND(I202*(1-J202),2)</x:f>
        <x:v>1490</x:v>
      </x:c>
      <x:c r="N202" s="13" t="n">
        <x:f>IF(F202="completed",H202*M202,0)</x:f>
        <x:v>4470</x:v>
      </x:c>
      <x:c r="O202" s="13" t="n">
        <x:f>K202*M202</x:f>
        <x:v>0</x:v>
      </x:c>
      <x:c r="P202" s="13" t="n">
        <x:f>N202-O202</x:f>
        <x:v>4470</x:v>
      </x:c>
      <x:c r="Q202" s="13" t="n">
        <x:f>IF(F202="completed",(H202-K202)*L202,0)</x:f>
        <x:v>2280</x:v>
      </x:c>
      <x:c r="R202" s="13" t="n">
        <x:f>P202-Q202</x:f>
        <x:v>2190</x:v>
      </x:c>
    </x:row>
    <x:row r="203" ht="23" customHeight="1">
      <x:c r="A203" s="2" t="str">
        <x:v>O0198</x:v>
      </x:c>
      <x:c r="B203" s="12" t="n">
        <x:v>46283</x:v>
      </x:c>
      <x:c r="C203" s="2" t="str">
        <x:v>P006</x:v>
      </x:c>
      <x:c r="D203" s="2" t="str">
        <x:v>Торшер</x:v>
      </x:c>
      <x:c r="E203" s="2" t="str">
        <x:v>Освітлення</x:v>
      </x:c>
      <x:c r="F203" s="2" t="str">
        <x:v>completed</x:v>
      </x:c>
      <x:c r="G203" s="2" t="str">
        <x:v>Meta Ads</x:v>
      </x:c>
      <x:c r="H203" s="2" t="n">
        <x:v>1</x:v>
      </x:c>
      <x:c r="I203" s="14" t="n">
        <x:v>2490</x:v>
      </x:c>
      <x:c r="J203" s="16" t="n">
        <x:v>0</x:v>
      </x:c>
      <x:c r="K203" s="18" t="n">
        <x:v>0</x:v>
      </x:c>
      <x:c r="L203" s="14" t="n">
        <x:v>1300</x:v>
      </x:c>
      <x:c r="M203" s="13" t="n">
        <x:f>ROUND(I203*(1-J203),2)</x:f>
        <x:v>2490</x:v>
      </x:c>
      <x:c r="N203" s="13" t="n">
        <x:f>IF(F203="completed",H203*M203,0)</x:f>
        <x:v>2490</x:v>
      </x:c>
      <x:c r="O203" s="13" t="n">
        <x:f>K203*M203</x:f>
        <x:v>0</x:v>
      </x:c>
      <x:c r="P203" s="13" t="n">
        <x:f>N203-O203</x:f>
        <x:v>2490</x:v>
      </x:c>
      <x:c r="Q203" s="13" t="n">
        <x:f>IF(F203="completed",(H203-K203)*L203,0)</x:f>
        <x:v>1300</x:v>
      </x:c>
      <x:c r="R203" s="13" t="n">
        <x:f>P203-Q203</x:f>
        <x:v>1190</x:v>
      </x:c>
    </x:row>
    <x:row r="204" ht="23" customHeight="1">
      <x:c r="A204" s="10" t="str">
        <x:v>O0199</x:v>
      </x:c>
      <x:c r="B204" s="11" t="n">
        <x:v>46284</x:v>
      </x:c>
      <x:c r="C204" s="10" t="str">
        <x:v>P001</x:v>
      </x:c>
      <x:c r="D204" s="10" t="str">
        <x:v>Лампа настільна</x:v>
      </x:c>
      <x:c r="E204" s="10" t="str">
        <x:v>Освітлення</x:v>
      </x:c>
      <x:c r="F204" s="10" t="str">
        <x:v>completed</x:v>
      </x:c>
      <x:c r="G204" s="10" t="str">
        <x:v>Meta Ads</x:v>
      </x:c>
      <x:c r="H204" s="10" t="n">
        <x:v>2</x:v>
      </x:c>
      <x:c r="I204" s="13" t="n">
        <x:v>890</x:v>
      </x:c>
      <x:c r="J204" s="15" t="n">
        <x:v>0</x:v>
      </x:c>
      <x:c r="K204" s="17" t="n">
        <x:v>0</x:v>
      </x:c>
      <x:c r="L204" s="13" t="n">
        <x:v>480</x:v>
      </x:c>
      <x:c r="M204" s="13" t="n">
        <x:f>ROUND(I204*(1-J204),2)</x:f>
        <x:v>890</x:v>
      </x:c>
      <x:c r="N204" s="13" t="n">
        <x:f>IF(F204="completed",H204*M204,0)</x:f>
        <x:v>1780</x:v>
      </x:c>
      <x:c r="O204" s="13" t="n">
        <x:f>K204*M204</x:f>
        <x:v>0</x:v>
      </x:c>
      <x:c r="P204" s="13" t="n">
        <x:f>N204-O204</x:f>
        <x:v>1780</x:v>
      </x:c>
      <x:c r="Q204" s="13" t="n">
        <x:f>IF(F204="completed",(H204-K204)*L204,0)</x:f>
        <x:v>960</x:v>
      </x:c>
      <x:c r="R204" s="13" t="n">
        <x:f>P204-Q204</x:f>
        <x:v>820</x:v>
      </x:c>
    </x:row>
    <x:row r="205" ht="23" customHeight="1">
      <x:c r="A205" s="2" t="str">
        <x:v>O0200</x:v>
      </x:c>
      <x:c r="B205" s="12" t="n">
        <x:v>46285</x:v>
      </x:c>
      <x:c r="C205" s="2" t="str">
        <x:v>P002</x:v>
      </x:c>
      <x:c r="D205" s="2" t="str">
        <x:v>Органайзер</x:v>
      </x:c>
      <x:c r="E205" s="2" t="str">
        <x:v>Аксесуари</x:v>
      </x:c>
      <x:c r="F205" s="2" t="str">
        <x:v>completed</x:v>
      </x:c>
      <x:c r="G205" s="2" t="str">
        <x:v>Meta Ads</x:v>
      </x:c>
      <x:c r="H205" s="2" t="n">
        <x:v>3</x:v>
      </x:c>
      <x:c r="I205" s="14" t="n">
        <x:v>390</x:v>
      </x:c>
      <x:c r="J205" s="16" t="n">
        <x:v>0.1</x:v>
      </x:c>
      <x:c r="K205" s="18" t="n">
        <x:v>0</x:v>
      </x:c>
      <x:c r="L205" s="14" t="n">
        <x:v>190</x:v>
      </x:c>
      <x:c r="M205" s="13" t="n">
        <x:f>ROUND(I205*(1-J205),2)</x:f>
        <x:v>351</x:v>
      </x:c>
      <x:c r="N205" s="13" t="n">
        <x:f>IF(F205="completed",H205*M205,0)</x:f>
        <x:v>1053</x:v>
      </x:c>
      <x:c r="O205" s="13" t="n">
        <x:f>K205*M205</x:f>
        <x:v>0</x:v>
      </x:c>
      <x:c r="P205" s="13" t="n">
        <x:f>N205-O205</x:f>
        <x:v>1053</x:v>
      </x:c>
      <x:c r="Q205" s="13" t="n">
        <x:f>IF(F205="completed",(H205-K205)*L205,0)</x:f>
        <x:v>570</x:v>
      </x:c>
      <x:c r="R205" s="13" t="n">
        <x:f>P205-Q205</x:f>
        <x:v>483</x:v>
      </x:c>
    </x:row>
    <x:row r="206" ht="23" customHeight="1">
      <x:c r="A206" s="10" t="str">
        <x:v>O0201</x:v>
      </x:c>
      <x:c r="B206" s="11" t="n">
        <x:v>46286</x:v>
      </x:c>
      <x:c r="C206" s="10" t="str">
        <x:v>P003</x:v>
      </x:c>
      <x:c r="D206" s="10" t="str">
        <x:v>Килимок</x:v>
      </x:c>
      <x:c r="E206" s="10" t="str">
        <x:v>Аксесуари</x:v>
      </x:c>
      <x:c r="F206" s="10" t="str">
        <x:v>completed</x:v>
      </x:c>
      <x:c r="G206" s="10" t="str">
        <x:v>Meta Ads</x:v>
      </x:c>
      <x:c r="H206" s="10" t="n">
        <x:v>1</x:v>
      </x:c>
      <x:c r="I206" s="13" t="n">
        <x:v>490</x:v>
      </x:c>
      <x:c r="J206" s="15" t="n">
        <x:v>0</x:v>
      </x:c>
      <x:c r="K206" s="17" t="n">
        <x:v>0</x:v>
      </x:c>
      <x:c r="L206" s="13" t="n">
        <x:v>240</x:v>
      </x:c>
      <x:c r="M206" s="13" t="n">
        <x:f>ROUND(I206*(1-J206),2)</x:f>
        <x:v>490</x:v>
      </x:c>
      <x:c r="N206" s="13" t="n">
        <x:f>IF(F206="completed",H206*M206,0)</x:f>
        <x:v>490</x:v>
      </x:c>
      <x:c r="O206" s="13" t="n">
        <x:f>K206*M206</x:f>
        <x:v>0</x:v>
      </x:c>
      <x:c r="P206" s="13" t="n">
        <x:f>N206-O206</x:f>
        <x:v>490</x:v>
      </x:c>
      <x:c r="Q206" s="13" t="n">
        <x:f>IF(F206="completed",(H206-K206)*L206,0)</x:f>
        <x:v>240</x:v>
      </x:c>
      <x:c r="R206" s="13" t="n">
        <x:f>P206-Q206</x:f>
        <x:v>250</x:v>
      </x:c>
    </x:row>
    <x:row r="207" ht="23" customHeight="1">
      <x:c r="A207" s="2" t="str">
        <x:v>O0202</x:v>
      </x:c>
      <x:c r="B207" s="12" t="n">
        <x:v>46287</x:v>
      </x:c>
      <x:c r="C207" s="2" t="str">
        <x:v>P004</x:v>
      </x:c>
      <x:c r="D207" s="2" t="str">
        <x:v>Крісло</x:v>
      </x:c>
      <x:c r="E207" s="2" t="str">
        <x:v>Меблі</x:v>
      </x:c>
      <x:c r="F207" s="2" t="str">
        <x:v>completed</x:v>
      </x:c>
      <x:c r="G207" s="2" t="str">
        <x:v>Meta Ads</x:v>
      </x:c>
      <x:c r="H207" s="2" t="n">
        <x:v>2</x:v>
      </x:c>
      <x:c r="I207" s="14" t="n">
        <x:v>4290</x:v>
      </x:c>
      <x:c r="J207" s="16" t="n">
        <x:v>0</x:v>
      </x:c>
      <x:c r="K207" s="18" t="n">
        <x:v>1</x:v>
      </x:c>
      <x:c r="L207" s="14" t="n">
        <x:v>2400</x:v>
      </x:c>
      <x:c r="M207" s="13" t="n">
        <x:f>ROUND(I207*(1-J207),2)</x:f>
        <x:v>4290</x:v>
      </x:c>
      <x:c r="N207" s="13" t="n">
        <x:f>IF(F207="completed",H207*M207,0)</x:f>
        <x:v>8580</x:v>
      </x:c>
      <x:c r="O207" s="13" t="n">
        <x:f>K207*M207</x:f>
        <x:v>4290</x:v>
      </x:c>
      <x:c r="P207" s="13" t="n">
        <x:f>N207-O207</x:f>
        <x:v>4290</x:v>
      </x:c>
      <x:c r="Q207" s="13" t="n">
        <x:f>IF(F207="completed",(H207-K207)*L207,0)</x:f>
        <x:v>2400</x:v>
      </x:c>
      <x:c r="R207" s="13" t="n">
        <x:f>P207-Q207</x:f>
        <x:v>1890</x:v>
      </x:c>
    </x:row>
    <x:row r="208" ht="23" customHeight="1">
      <x:c r="A208" s="10" t="str">
        <x:v>O0203</x:v>
      </x:c>
      <x:c r="B208" s="11" t="n">
        <x:v>46288</x:v>
      </x:c>
      <x:c r="C208" s="10" t="str">
        <x:v>P005</x:v>
      </x:c>
      <x:c r="D208" s="10" t="str">
        <x:v>Полиця</x:v>
      </x:c>
      <x:c r="E208" s="10" t="str">
        <x:v>Меблі</x:v>
      </x:c>
      <x:c r="F208" s="10" t="str">
        <x:v>completed</x:v>
      </x:c>
      <x:c r="G208" s="10" t="str">
        <x:v>Meta Ads</x:v>
      </x:c>
      <x:c r="H208" s="10" t="n">
        <x:v>3</x:v>
      </x:c>
      <x:c r="I208" s="13" t="n">
        <x:v>1490</x:v>
      </x:c>
      <x:c r="J208" s="15" t="n">
        <x:v>0</x:v>
      </x:c>
      <x:c r="K208" s="17" t="n">
        <x:v>0</x:v>
      </x:c>
      <x:c r="L208" s="13" t="n">
        <x:v>760</x:v>
      </x:c>
      <x:c r="M208" s="13" t="n">
        <x:f>ROUND(I208*(1-J208),2)</x:f>
        <x:v>1490</x:v>
      </x:c>
      <x:c r="N208" s="13" t="n">
        <x:f>IF(F208="completed",H208*M208,0)</x:f>
        <x:v>4470</x:v>
      </x:c>
      <x:c r="O208" s="13" t="n">
        <x:f>K208*M208</x:f>
        <x:v>0</x:v>
      </x:c>
      <x:c r="P208" s="13" t="n">
        <x:f>N208-O208</x:f>
        <x:v>4470</x:v>
      </x:c>
      <x:c r="Q208" s="13" t="n">
        <x:f>IF(F208="completed",(H208-K208)*L208,0)</x:f>
        <x:v>2280</x:v>
      </x:c>
      <x:c r="R208" s="13" t="n">
        <x:f>P208-Q208</x:f>
        <x:v>2190</x:v>
      </x:c>
    </x:row>
    <x:row r="209" ht="23" customHeight="1">
      <x:c r="A209" s="2" t="str">
        <x:v>O0204</x:v>
      </x:c>
      <x:c r="B209" s="12" t="n">
        <x:v>46289</x:v>
      </x:c>
      <x:c r="C209" s="2" t="str">
        <x:v>P006</x:v>
      </x:c>
      <x:c r="D209" s="2" t="str">
        <x:v>Торшер</x:v>
      </x:c>
      <x:c r="E209" s="2" t="str">
        <x:v>Освітлення</x:v>
      </x:c>
      <x:c r="F209" s="2" t="str">
        <x:v>cancelled</x:v>
      </x:c>
      <x:c r="G209" s="2" t="str">
        <x:v>Google Ads</x:v>
      </x:c>
      <x:c r="H209" s="2" t="n">
        <x:v>1</x:v>
      </x:c>
      <x:c r="I209" s="14" t="n">
        <x:v>2490</x:v>
      </x:c>
      <x:c r="J209" s="16" t="n">
        <x:v>0</x:v>
      </x:c>
      <x:c r="K209" s="18" t="n">
        <x:v>0</x:v>
      </x:c>
      <x:c r="L209" s="14" t="n">
        <x:v>1300</x:v>
      </x:c>
      <x:c r="M209" s="13" t="n">
        <x:f>ROUND(I209*(1-J209),2)</x:f>
        <x:v>2490</x:v>
      </x:c>
      <x:c r="N209" s="13" t="n">
        <x:f>IF(F209="completed",H209*M209,0)</x:f>
        <x:v>0</x:v>
      </x:c>
      <x:c r="O209" s="13" t="n">
        <x:f>K209*M209</x:f>
        <x:v>0</x:v>
      </x:c>
      <x:c r="P209" s="13" t="n">
        <x:f>N209-O209</x:f>
        <x:v>0</x:v>
      </x:c>
      <x:c r="Q209" s="13" t="n">
        <x:f>IF(F209="completed",(H209-K209)*L209,0)</x:f>
        <x:v>0</x:v>
      </x:c>
      <x:c r="R209" s="13" t="n">
        <x:f>P209-Q209</x:f>
        <x:v>0</x:v>
      </x:c>
    </x:row>
    <x:row r="210" ht="23" customHeight="1">
      <x:c r="A210" s="10" t="str">
        <x:v>O0205</x:v>
      </x:c>
      <x:c r="B210" s="11" t="n">
        <x:v>46290</x:v>
      </x:c>
      <x:c r="C210" s="10" t="str">
        <x:v>P001</x:v>
      </x:c>
      <x:c r="D210" s="10" t="str">
        <x:v>Лампа настільна</x:v>
      </x:c>
      <x:c r="E210" s="10" t="str">
        <x:v>Освітлення</x:v>
      </x:c>
      <x:c r="F210" s="10" t="str">
        <x:v>completed</x:v>
      </x:c>
      <x:c r="G210" s="10" t="str">
        <x:v>Google Ads</x:v>
      </x:c>
      <x:c r="H210" s="10" t="n">
        <x:v>2</x:v>
      </x:c>
      <x:c r="I210" s="13" t="n">
        <x:v>890</x:v>
      </x:c>
      <x:c r="J210" s="15" t="n">
        <x:v>0.1</x:v>
      </x:c>
      <x:c r="K210" s="17" t="n">
        <x:v>0</x:v>
      </x:c>
      <x:c r="L210" s="13" t="n">
        <x:v>480</x:v>
      </x:c>
      <x:c r="M210" s="13" t="n">
        <x:f>ROUND(I210*(1-J210),2)</x:f>
        <x:v>801</x:v>
      </x:c>
      <x:c r="N210" s="13" t="n">
        <x:f>IF(F210="completed",H210*M210,0)</x:f>
        <x:v>1602</x:v>
      </x:c>
      <x:c r="O210" s="13" t="n">
        <x:f>K210*M210</x:f>
        <x:v>0</x:v>
      </x:c>
      <x:c r="P210" s="13" t="n">
        <x:f>N210-O210</x:f>
        <x:v>1602</x:v>
      </x:c>
      <x:c r="Q210" s="13" t="n">
        <x:f>IF(F210="completed",(H210-K210)*L210,0)</x:f>
        <x:v>960</x:v>
      </x:c>
      <x:c r="R210" s="13" t="n">
        <x:f>P210-Q210</x:f>
        <x:v>642</x:v>
      </x:c>
    </x:row>
    <x:row r="211" ht="23" customHeight="1">
      <x:c r="A211" s="2" t="str">
        <x:v>O0206</x:v>
      </x:c>
      <x:c r="B211" s="12" t="n">
        <x:v>46291</x:v>
      </x:c>
      <x:c r="C211" s="2" t="str">
        <x:v>P002</x:v>
      </x:c>
      <x:c r="D211" s="2" t="str">
        <x:v>Органайзер</x:v>
      </x:c>
      <x:c r="E211" s="2" t="str">
        <x:v>Аксесуари</x:v>
      </x:c>
      <x:c r="F211" s="2" t="str">
        <x:v>completed</x:v>
      </x:c>
      <x:c r="G211" s="2" t="str">
        <x:v>Google Ads</x:v>
      </x:c>
      <x:c r="H211" s="2" t="n">
        <x:v>3</x:v>
      </x:c>
      <x:c r="I211" s="14" t="n">
        <x:v>390</x:v>
      </x:c>
      <x:c r="J211" s="16" t="n">
        <x:v>0</x:v>
      </x:c>
      <x:c r="K211" s="18" t="n">
        <x:v>0</x:v>
      </x:c>
      <x:c r="L211" s="14" t="n">
        <x:v>190</x:v>
      </x:c>
      <x:c r="M211" s="13" t="n">
        <x:f>ROUND(I211*(1-J211),2)</x:f>
        <x:v>390</x:v>
      </x:c>
      <x:c r="N211" s="13" t="n">
        <x:f>IF(F211="completed",H211*M211,0)</x:f>
        <x:v>1170</x:v>
      </x:c>
      <x:c r="O211" s="13" t="n">
        <x:f>K211*M211</x:f>
        <x:v>0</x:v>
      </x:c>
      <x:c r="P211" s="13" t="n">
        <x:f>N211-O211</x:f>
        <x:v>1170</x:v>
      </x:c>
      <x:c r="Q211" s="13" t="n">
        <x:f>IF(F211="completed",(H211-K211)*L211,0)</x:f>
        <x:v>570</x:v>
      </x:c>
      <x:c r="R211" s="13" t="n">
        <x:f>P211-Q211</x:f>
        <x:v>600</x:v>
      </x:c>
    </x:row>
    <x:row r="212" ht="23" customHeight="1">
      <x:c r="A212" s="10" t="str">
        <x:v>O0207</x:v>
      </x:c>
      <x:c r="B212" s="11" t="n">
        <x:v>46292</x:v>
      </x:c>
      <x:c r="C212" s="10" t="str">
        <x:v>P003</x:v>
      </x:c>
      <x:c r="D212" s="10" t="str">
        <x:v>Килимок</x:v>
      </x:c>
      <x:c r="E212" s="10" t="str">
        <x:v>Аксесуари</x:v>
      </x:c>
      <x:c r="F212" s="10" t="str">
        <x:v>completed</x:v>
      </x:c>
      <x:c r="G212" s="10" t="str">
        <x:v>Google Ads</x:v>
      </x:c>
      <x:c r="H212" s="10" t="n">
        <x:v>1</x:v>
      </x:c>
      <x:c r="I212" s="13" t="n">
        <x:v>490</x:v>
      </x:c>
      <x:c r="J212" s="15" t="n">
        <x:v>0</x:v>
      </x:c>
      <x:c r="K212" s="17" t="n">
        <x:v>0</x:v>
      </x:c>
      <x:c r="L212" s="13" t="n">
        <x:v>240</x:v>
      </x:c>
      <x:c r="M212" s="13" t="n">
        <x:f>ROUND(I212*(1-J212),2)</x:f>
        <x:v>490</x:v>
      </x:c>
      <x:c r="N212" s="13" t="n">
        <x:f>IF(F212="completed",H212*M212,0)</x:f>
        <x:v>490</x:v>
      </x:c>
      <x:c r="O212" s="13" t="n">
        <x:f>K212*M212</x:f>
        <x:v>0</x:v>
      </x:c>
      <x:c r="P212" s="13" t="n">
        <x:f>N212-O212</x:f>
        <x:v>490</x:v>
      </x:c>
      <x:c r="Q212" s="13" t="n">
        <x:f>IF(F212="completed",(H212-K212)*L212,0)</x:f>
        <x:v>240</x:v>
      </x:c>
      <x:c r="R212" s="13" t="n">
        <x:f>P212-Q212</x:f>
        <x:v>250</x:v>
      </x:c>
    </x:row>
    <x:row r="213" ht="23" customHeight="1">
      <x:c r="A213" s="2" t="str">
        <x:v>O0208</x:v>
      </x:c>
      <x:c r="B213" s="12" t="n">
        <x:v>46293</x:v>
      </x:c>
      <x:c r="C213" s="2" t="str">
        <x:v>P004</x:v>
      </x:c>
      <x:c r="D213" s="2" t="str">
        <x:v>Крісло</x:v>
      </x:c>
      <x:c r="E213" s="2" t="str">
        <x:v>Меблі</x:v>
      </x:c>
      <x:c r="F213" s="2" t="str">
        <x:v>completed</x:v>
      </x:c>
      <x:c r="G213" s="2" t="str">
        <x:v>Google Ads</x:v>
      </x:c>
      <x:c r="H213" s="2" t="n">
        <x:v>2</x:v>
      </x:c>
      <x:c r="I213" s="14" t="n">
        <x:v>4290</x:v>
      </x:c>
      <x:c r="J213" s="16" t="n">
        <x:v>0</x:v>
      </x:c>
      <x:c r="K213" s="18" t="n">
        <x:v>0</x:v>
      </x:c>
      <x:c r="L213" s="14" t="n">
        <x:v>2400</x:v>
      </x:c>
      <x:c r="M213" s="13" t="n">
        <x:f>ROUND(I213*(1-J213),2)</x:f>
        <x:v>4290</x:v>
      </x:c>
      <x:c r="N213" s="13" t="n">
        <x:f>IF(F213="completed",H213*M213,0)</x:f>
        <x:v>8580</x:v>
      </x:c>
      <x:c r="O213" s="13" t="n">
        <x:f>K213*M213</x:f>
        <x:v>0</x:v>
      </x:c>
      <x:c r="P213" s="13" t="n">
        <x:f>N213-O213</x:f>
        <x:v>8580</x:v>
      </x:c>
      <x:c r="Q213" s="13" t="n">
        <x:f>IF(F213="completed",(H213-K213)*L213,0)</x:f>
        <x:v>4800</x:v>
      </x:c>
      <x:c r="R213" s="13" t="n">
        <x:f>P213-Q213</x:f>
        <x:v>3780</x:v>
      </x:c>
    </x:row>
    <x:row r="214" ht="23" customHeight="1">
      <x:c r="A214" s="10" t="str">
        <x:v>O0209</x:v>
      </x:c>
      <x:c r="B214" s="11" t="n">
        <x:v>46294</x:v>
      </x:c>
      <x:c r="C214" s="10" t="str">
        <x:v>P005</x:v>
      </x:c>
      <x:c r="D214" s="10" t="str">
        <x:v>Полиця</x:v>
      </x:c>
      <x:c r="E214" s="10" t="str">
        <x:v>Меблі</x:v>
      </x:c>
      <x:c r="F214" s="10" t="str">
        <x:v>completed</x:v>
      </x:c>
      <x:c r="G214" s="10" t="str">
        <x:v>Google Ads</x:v>
      </x:c>
      <x:c r="H214" s="10" t="n">
        <x:v>3</x:v>
      </x:c>
      <x:c r="I214" s="13" t="n">
        <x:v>1490</x:v>
      </x:c>
      <x:c r="J214" s="15" t="n">
        <x:v>0</x:v>
      </x:c>
      <x:c r="K214" s="17" t="n">
        <x:v>0</x:v>
      </x:c>
      <x:c r="L214" s="13" t="n">
        <x:v>760</x:v>
      </x:c>
      <x:c r="M214" s="13" t="n">
        <x:f>ROUND(I214*(1-J214),2)</x:f>
        <x:v>1490</x:v>
      </x:c>
      <x:c r="N214" s="13" t="n">
        <x:f>IF(F214="completed",H214*M214,0)</x:f>
        <x:v>4470</x:v>
      </x:c>
      <x:c r="O214" s="13" t="n">
        <x:f>K214*M214</x:f>
        <x:v>0</x:v>
      </x:c>
      <x:c r="P214" s="13" t="n">
        <x:f>N214-O214</x:f>
        <x:v>4470</x:v>
      </x:c>
      <x:c r="Q214" s="13" t="n">
        <x:f>IF(F214="completed",(H214-K214)*L214,0)</x:f>
        <x:v>2280</x:v>
      </x:c>
      <x:c r="R214" s="13" t="n">
        <x:f>P214-Q214</x:f>
        <x:v>2190</x:v>
      </x:c>
    </x:row>
    <x:row r="215" ht="23" customHeight="1">
      <x:c r="A215" s="2" t="str">
        <x:v>O0210</x:v>
      </x:c>
      <x:c r="B215" s="12" t="n">
        <x:v>46295</x:v>
      </x:c>
      <x:c r="C215" s="2" t="str">
        <x:v>P006</x:v>
      </x:c>
      <x:c r="D215" s="2" t="str">
        <x:v>Торшер</x:v>
      </x:c>
      <x:c r="E215" s="2" t="str">
        <x:v>Освітлення</x:v>
      </x:c>
      <x:c r="F215" s="2" t="str">
        <x:v>completed</x:v>
      </x:c>
      <x:c r="G215" s="2" t="str">
        <x:v>Organic</x:v>
      </x:c>
      <x:c r="H215" s="2" t="n">
        <x:v>1</x:v>
      </x:c>
      <x:c r="I215" s="14" t="n">
        <x:v>2490</x:v>
      </x:c>
      <x:c r="J215" s="16" t="n">
        <x:v>0.1</x:v>
      </x:c>
      <x:c r="K215" s="18" t="n">
        <x:v>0</x:v>
      </x:c>
      <x:c r="L215" s="14" t="n">
        <x:v>1300</x:v>
      </x:c>
      <x:c r="M215" s="13" t="n">
        <x:f>ROUND(I215*(1-J215),2)</x:f>
        <x:v>2241</x:v>
      </x:c>
      <x:c r="N215" s="13" t="n">
        <x:f>IF(F215="completed",H215*M215,0)</x:f>
        <x:v>2241</x:v>
      </x:c>
      <x:c r="O215" s="13" t="n">
        <x:f>K215*M215</x:f>
        <x:v>0</x:v>
      </x:c>
      <x:c r="P215" s="13" t="n">
        <x:f>N215-O215</x:f>
        <x:v>2241</x:v>
      </x:c>
      <x:c r="Q215" s="13" t="n">
        <x:f>IF(F215="completed",(H215-K215)*L215,0)</x:f>
        <x:v>1300</x:v>
      </x:c>
      <x:c r="R215" s="13" t="n">
        <x:f>P215-Q215</x:f>
        <x:v>941</x:v>
      </x:c>
    </x:row>
    <x:row r="216" ht="23" customHeight="1">
      <x:c r="A216" s="10" t="str">
        <x:v>O0211</x:v>
      </x:c>
      <x:c r="B216" s="11" t="n">
        <x:v>46266</x:v>
      </x:c>
      <x:c r="C216" s="10" t="str">
        <x:v>P001</x:v>
      </x:c>
      <x:c r="D216" s="10" t="str">
        <x:v>Лампа настільна</x:v>
      </x:c>
      <x:c r="E216" s="10" t="str">
        <x:v>Освітлення</x:v>
      </x:c>
      <x:c r="F216" s="10" t="str">
        <x:v>completed</x:v>
      </x:c>
      <x:c r="G216" s="10" t="str">
        <x:v>Organic</x:v>
      </x:c>
      <x:c r="H216" s="10" t="n">
        <x:v>2</x:v>
      </x:c>
      <x:c r="I216" s="13" t="n">
        <x:v>890</x:v>
      </x:c>
      <x:c r="J216" s="15" t="n">
        <x:v>0</x:v>
      </x:c>
      <x:c r="K216" s="17" t="n">
        <x:v>0</x:v>
      </x:c>
      <x:c r="L216" s="13" t="n">
        <x:v>480</x:v>
      </x:c>
      <x:c r="M216" s="13" t="n">
        <x:f>ROUND(I216*(1-J216),2)</x:f>
        <x:v>890</x:v>
      </x:c>
      <x:c r="N216" s="13" t="n">
        <x:f>IF(F216="completed",H216*M216,0)</x:f>
        <x:v>1780</x:v>
      </x:c>
      <x:c r="O216" s="13" t="n">
        <x:f>K216*M216</x:f>
        <x:v>0</x:v>
      </x:c>
      <x:c r="P216" s="13" t="n">
        <x:f>N216-O216</x:f>
        <x:v>1780</x:v>
      </x:c>
      <x:c r="Q216" s="13" t="n">
        <x:f>IF(F216="completed",(H216-K216)*L216,0)</x:f>
        <x:v>960</x:v>
      </x:c>
      <x:c r="R216" s="13" t="n">
        <x:f>P216-Q216</x:f>
        <x:v>820</x:v>
      </x:c>
    </x:row>
    <x:row r="217" ht="23" customHeight="1">
      <x:c r="A217" s="2" t="str">
        <x:v>O0212</x:v>
      </x:c>
      <x:c r="B217" s="12" t="n">
        <x:v>46267</x:v>
      </x:c>
      <x:c r="C217" s="2" t="str">
        <x:v>P002</x:v>
      </x:c>
      <x:c r="D217" s="2" t="str">
        <x:v>Органайзер</x:v>
      </x:c>
      <x:c r="E217" s="2" t="str">
        <x:v>Аксесуари</x:v>
      </x:c>
      <x:c r="F217" s="2" t="str">
        <x:v>completed</x:v>
      </x:c>
      <x:c r="G217" s="2" t="str">
        <x:v>Organic</x:v>
      </x:c>
      <x:c r="H217" s="2" t="n">
        <x:v>3</x:v>
      </x:c>
      <x:c r="I217" s="14" t="n">
        <x:v>390</x:v>
      </x:c>
      <x:c r="J217" s="16" t="n">
        <x:v>0</x:v>
      </x:c>
      <x:c r="K217" s="18" t="n">
        <x:v>0</x:v>
      </x:c>
      <x:c r="L217" s="14" t="n">
        <x:v>190</x:v>
      </x:c>
      <x:c r="M217" s="13" t="n">
        <x:f>ROUND(I217*(1-J217),2)</x:f>
        <x:v>390</x:v>
      </x:c>
      <x:c r="N217" s="13" t="n">
        <x:f>IF(F217="completed",H217*M217,0)</x:f>
        <x:v>1170</x:v>
      </x:c>
      <x:c r="O217" s="13" t="n">
        <x:f>K217*M217</x:f>
        <x:v>0</x:v>
      </x:c>
      <x:c r="P217" s="13" t="n">
        <x:f>N217-O217</x:f>
        <x:v>1170</x:v>
      </x:c>
      <x:c r="Q217" s="13" t="n">
        <x:f>IF(F217="completed",(H217-K217)*L217,0)</x:f>
        <x:v>570</x:v>
      </x:c>
      <x:c r="R217" s="13" t="n">
        <x:f>P217-Q217</x:f>
        <x:v>600</x:v>
      </x:c>
    </x:row>
    <x:row r="218" ht="23" customHeight="1">
      <x:c r="A218" s="10" t="str">
        <x:v>O0213</x:v>
      </x:c>
      <x:c r="B218" s="11" t="n">
        <x:v>46268</x:v>
      </x:c>
      <x:c r="C218" s="10" t="str">
        <x:v>P003</x:v>
      </x:c>
      <x:c r="D218" s="10" t="str">
        <x:v>Килимок</x:v>
      </x:c>
      <x:c r="E218" s="10" t="str">
        <x:v>Аксесуари</x:v>
      </x:c>
      <x:c r="F218" s="10" t="str">
        <x:v>completed</x:v>
      </x:c>
      <x:c r="G218" s="10" t="str">
        <x:v>Organic</x:v>
      </x:c>
      <x:c r="H218" s="10" t="n">
        <x:v>1</x:v>
      </x:c>
      <x:c r="I218" s="13" t="n">
        <x:v>490</x:v>
      </x:c>
      <x:c r="J218" s="15" t="n">
        <x:v>0</x:v>
      </x:c>
      <x:c r="K218" s="17" t="n">
        <x:v>0</x:v>
      </x:c>
      <x:c r="L218" s="13" t="n">
        <x:v>240</x:v>
      </x:c>
      <x:c r="M218" s="13" t="n">
        <x:f>ROUND(I218*(1-J218),2)</x:f>
        <x:v>490</x:v>
      </x:c>
      <x:c r="N218" s="13" t="n">
        <x:f>IF(F218="completed",H218*M218,0)</x:f>
        <x:v>490</x:v>
      </x:c>
      <x:c r="O218" s="13" t="n">
        <x:f>K218*M218</x:f>
        <x:v>0</x:v>
      </x:c>
      <x:c r="P218" s="13" t="n">
        <x:f>N218-O218</x:f>
        <x:v>490</x:v>
      </x:c>
      <x:c r="Q218" s="13" t="n">
        <x:f>IF(F218="completed",(H218-K218)*L218,0)</x:f>
        <x:v>240</x:v>
      </x:c>
      <x:c r="R218" s="13" t="n">
        <x:f>P218-Q218</x:f>
        <x:v>250</x:v>
      </x:c>
    </x:row>
    <x:row r="219" ht="23" customHeight="1">
      <x:c r="A219" s="2" t="str">
        <x:v>O0214</x:v>
      </x:c>
      <x:c r="B219" s="12" t="n">
        <x:v>46269</x:v>
      </x:c>
      <x:c r="C219" s="2" t="str">
        <x:v>P004</x:v>
      </x:c>
      <x:c r="D219" s="2" t="str">
        <x:v>Крісло</x:v>
      </x:c>
      <x:c r="E219" s="2" t="str">
        <x:v>Меблі</x:v>
      </x:c>
      <x:c r="F219" s="2" t="str">
        <x:v>completed</x:v>
      </x:c>
      <x:c r="G219" s="2" t="str">
        <x:v>Organic</x:v>
      </x:c>
      <x:c r="H219" s="2" t="n">
        <x:v>2</x:v>
      </x:c>
      <x:c r="I219" s="14" t="n">
        <x:v>4290</x:v>
      </x:c>
      <x:c r="J219" s="16" t="n">
        <x:v>0</x:v>
      </x:c>
      <x:c r="K219" s="18" t="n">
        <x:v>0</x:v>
      </x:c>
      <x:c r="L219" s="14" t="n">
        <x:v>2400</x:v>
      </x:c>
      <x:c r="M219" s="13" t="n">
        <x:f>ROUND(I219*(1-J219),2)</x:f>
        <x:v>4290</x:v>
      </x:c>
      <x:c r="N219" s="13" t="n">
        <x:f>IF(F219="completed",H219*M219,0)</x:f>
        <x:v>8580</x:v>
      </x:c>
      <x:c r="O219" s="13" t="n">
        <x:f>K219*M219</x:f>
        <x:v>0</x:v>
      </x:c>
      <x:c r="P219" s="13" t="n">
        <x:f>N219-O219</x:f>
        <x:v>8580</x:v>
      </x:c>
      <x:c r="Q219" s="13" t="n">
        <x:f>IF(F219="completed",(H219-K219)*L219,0)</x:f>
        <x:v>4800</x:v>
      </x:c>
      <x:c r="R219" s="13" t="n">
        <x:f>P219-Q219</x:f>
        <x:v>3780</x:v>
      </x:c>
    </x:row>
    <x:row r="220" ht="23" customHeight="1">
      <x:c r="A220" s="10" t="str">
        <x:v>O0215</x:v>
      </x:c>
      <x:c r="B220" s="11" t="n">
        <x:v>46270</x:v>
      </x:c>
      <x:c r="C220" s="10" t="str">
        <x:v>P005</x:v>
      </x:c>
      <x:c r="D220" s="10" t="str">
        <x:v>Полиця</x:v>
      </x:c>
      <x:c r="E220" s="10" t="str">
        <x:v>Меблі</x:v>
      </x:c>
      <x:c r="F220" s="10" t="str">
        <x:v>completed</x:v>
      </x:c>
      <x:c r="G220" s="10" t="str">
        <x:v>Organic</x:v>
      </x:c>
      <x:c r="H220" s="10" t="n">
        <x:v>3</x:v>
      </x:c>
      <x:c r="I220" s="13" t="n">
        <x:v>1490</x:v>
      </x:c>
      <x:c r="J220" s="15" t="n">
        <x:v>0.1</x:v>
      </x:c>
      <x:c r="K220" s="17" t="n">
        <x:v>0</x:v>
      </x:c>
      <x:c r="L220" s="13" t="n">
        <x:v>760</x:v>
      </x:c>
      <x:c r="M220" s="13" t="n">
        <x:f>ROUND(I220*(1-J220),2)</x:f>
        <x:v>1341</x:v>
      </x:c>
      <x:c r="N220" s="13" t="n">
        <x:f>IF(F220="completed",H220*M220,0)</x:f>
        <x:v>4023</x:v>
      </x:c>
      <x:c r="O220" s="13" t="n">
        <x:f>K220*M220</x:f>
        <x:v>0</x:v>
      </x:c>
      <x:c r="P220" s="13" t="n">
        <x:f>N220-O220</x:f>
        <x:v>4023</x:v>
      </x:c>
      <x:c r="Q220" s="13" t="n">
        <x:f>IF(F220="completed",(H220-K220)*L220,0)</x:f>
        <x:v>2280</x:v>
      </x:c>
      <x:c r="R220" s="13" t="n">
        <x:f>P220-Q220</x:f>
        <x:v>1743</x:v>
      </x:c>
    </x:row>
    <x:row r="221" ht="23" customHeight="1">
      <x:c r="A221" s="2" t="str">
        <x:v>O0216</x:v>
      </x:c>
      <x:c r="B221" s="12" t="n">
        <x:v>46271</x:v>
      </x:c>
      <x:c r="C221" s="2" t="str">
        <x:v>P006</x:v>
      </x:c>
      <x:c r="D221" s="2" t="str">
        <x:v>Торшер</x:v>
      </x:c>
      <x:c r="E221" s="2" t="str">
        <x:v>Освітлення</x:v>
      </x:c>
      <x:c r="F221" s="2" t="str">
        <x:v>completed</x:v>
      </x:c>
      <x:c r="G221" s="2" t="str">
        <x:v>Meta Ads</x:v>
      </x:c>
      <x:c r="H221" s="2" t="n">
        <x:v>1</x:v>
      </x:c>
      <x:c r="I221" s="14" t="n">
        <x:v>2490</x:v>
      </x:c>
      <x:c r="J221" s="16" t="n">
        <x:v>0</x:v>
      </x:c>
      <x:c r="K221" s="18" t="n">
        <x:v>0</x:v>
      </x:c>
      <x:c r="L221" s="14" t="n">
        <x:v>1300</x:v>
      </x:c>
      <x:c r="M221" s="13" t="n">
        <x:f>ROUND(I221*(1-J221),2)</x:f>
        <x:v>2490</x:v>
      </x:c>
      <x:c r="N221" s="13" t="n">
        <x:f>IF(F221="completed",H221*M221,0)</x:f>
        <x:v>2490</x:v>
      </x:c>
      <x:c r="O221" s="13" t="n">
        <x:f>K221*M221</x:f>
        <x:v>0</x:v>
      </x:c>
      <x:c r="P221" s="13" t="n">
        <x:f>N221-O221</x:f>
        <x:v>2490</x:v>
      </x:c>
      <x:c r="Q221" s="13" t="n">
        <x:f>IF(F221="completed",(H221-K221)*L221,0)</x:f>
        <x:v>1300</x:v>
      </x:c>
      <x:c r="R221" s="13" t="n">
        <x:f>P221-Q221</x:f>
        <x:v>1190</x:v>
      </x:c>
    </x:row>
    <x:row r="222" ht="23" customHeight="1">
      <x:c r="A222" s="10" t="str">
        <x:v>O0217</x:v>
      </x:c>
      <x:c r="B222" s="11" t="n">
        <x:v>46272</x:v>
      </x:c>
      <x:c r="C222" s="10" t="str">
        <x:v>P001</x:v>
      </x:c>
      <x:c r="D222" s="10" t="str">
        <x:v>Лампа настільна</x:v>
      </x:c>
      <x:c r="E222" s="10" t="str">
        <x:v>Освітлення</x:v>
      </x:c>
      <x:c r="F222" s="10" t="str">
        <x:v>completed</x:v>
      </x:c>
      <x:c r="G222" s="10" t="str">
        <x:v>Meta Ads</x:v>
      </x:c>
      <x:c r="H222" s="10" t="n">
        <x:v>2</x:v>
      </x:c>
      <x:c r="I222" s="13" t="n">
        <x:v>890</x:v>
      </x:c>
      <x:c r="J222" s="15" t="n">
        <x:v>0</x:v>
      </x:c>
      <x:c r="K222" s="17" t="n">
        <x:v>0</x:v>
      </x:c>
      <x:c r="L222" s="13" t="n">
        <x:v>480</x:v>
      </x:c>
      <x:c r="M222" s="13" t="n">
        <x:f>ROUND(I222*(1-J222),2)</x:f>
        <x:v>890</x:v>
      </x:c>
      <x:c r="N222" s="13" t="n">
        <x:f>IF(F222="completed",H222*M222,0)</x:f>
        <x:v>1780</x:v>
      </x:c>
      <x:c r="O222" s="13" t="n">
        <x:f>K222*M222</x:f>
        <x:v>0</x:v>
      </x:c>
      <x:c r="P222" s="13" t="n">
        <x:f>N222-O222</x:f>
        <x:v>1780</x:v>
      </x:c>
      <x:c r="Q222" s="13" t="n">
        <x:f>IF(F222="completed",(H222-K222)*L222,0)</x:f>
        <x:v>960</x:v>
      </x:c>
      <x:c r="R222" s="13" t="n">
        <x:f>P222-Q222</x:f>
        <x:v>820</x:v>
      </x:c>
    </x:row>
    <x:row r="223" ht="23" customHeight="1">
      <x:c r="A223" s="2" t="str">
        <x:v>O0218</x:v>
      </x:c>
      <x:c r="B223" s="12" t="n">
        <x:v>46273</x:v>
      </x:c>
      <x:c r="C223" s="2" t="str">
        <x:v>P002</x:v>
      </x:c>
      <x:c r="D223" s="2" t="str">
        <x:v>Органайзер</x:v>
      </x:c>
      <x:c r="E223" s="2" t="str">
        <x:v>Аксесуари</x:v>
      </x:c>
      <x:c r="F223" s="2" t="str">
        <x:v>completed</x:v>
      </x:c>
      <x:c r="G223" s="2" t="str">
        <x:v>Meta Ads</x:v>
      </x:c>
      <x:c r="H223" s="2" t="n">
        <x:v>3</x:v>
      </x:c>
      <x:c r="I223" s="14" t="n">
        <x:v>390</x:v>
      </x:c>
      <x:c r="J223" s="16" t="n">
        <x:v>0</x:v>
      </x:c>
      <x:c r="K223" s="18" t="n">
        <x:v>0</x:v>
      </x:c>
      <x:c r="L223" s="14" t="n">
        <x:v>190</x:v>
      </x:c>
      <x:c r="M223" s="13" t="n">
        <x:f>ROUND(I223*(1-J223),2)</x:f>
        <x:v>390</x:v>
      </x:c>
      <x:c r="N223" s="13" t="n">
        <x:f>IF(F223="completed",H223*M223,0)</x:f>
        <x:v>1170</x:v>
      </x:c>
      <x:c r="O223" s="13" t="n">
        <x:f>K223*M223</x:f>
        <x:v>0</x:v>
      </x:c>
      <x:c r="P223" s="13" t="n">
        <x:f>N223-O223</x:f>
        <x:v>1170</x:v>
      </x:c>
      <x:c r="Q223" s="13" t="n">
        <x:f>IF(F223="completed",(H223-K223)*L223,0)</x:f>
        <x:v>570</x:v>
      </x:c>
      <x:c r="R223" s="13" t="n">
        <x:f>P223-Q223</x:f>
        <x:v>600</x:v>
      </x:c>
    </x:row>
    <x:row r="224" ht="23" customHeight="1">
      <x:c r="A224" s="10" t="str">
        <x:v>O0219</x:v>
      </x:c>
      <x:c r="B224" s="11" t="n">
        <x:v>46274</x:v>
      </x:c>
      <x:c r="C224" s="10" t="str">
        <x:v>P003</x:v>
      </x:c>
      <x:c r="D224" s="10" t="str">
        <x:v>Килимок</x:v>
      </x:c>
      <x:c r="E224" s="10" t="str">
        <x:v>Аксесуари</x:v>
      </x:c>
      <x:c r="F224" s="10" t="str">
        <x:v>completed</x:v>
      </x:c>
      <x:c r="G224" s="10" t="str">
        <x:v>Meta Ads</x:v>
      </x:c>
      <x:c r="H224" s="10" t="n">
        <x:v>1</x:v>
      </x:c>
      <x:c r="I224" s="13" t="n">
        <x:v>490</x:v>
      </x:c>
      <x:c r="J224" s="15" t="n">
        <x:v>0</x:v>
      </x:c>
      <x:c r="K224" s="17" t="n">
        <x:v>0</x:v>
      </x:c>
      <x:c r="L224" s="13" t="n">
        <x:v>240</x:v>
      </x:c>
      <x:c r="M224" s="13" t="n">
        <x:f>ROUND(I224*(1-J224),2)</x:f>
        <x:v>490</x:v>
      </x:c>
      <x:c r="N224" s="13" t="n">
        <x:f>IF(F224="completed",H224*M224,0)</x:f>
        <x:v>490</x:v>
      </x:c>
      <x:c r="O224" s="13" t="n">
        <x:f>K224*M224</x:f>
        <x:v>0</x:v>
      </x:c>
      <x:c r="P224" s="13" t="n">
        <x:f>N224-O224</x:f>
        <x:v>490</x:v>
      </x:c>
      <x:c r="Q224" s="13" t="n">
        <x:f>IF(F224="completed",(H224-K224)*L224,0)</x:f>
        <x:v>240</x:v>
      </x:c>
      <x:c r="R224" s="13" t="n">
        <x:f>P224-Q224</x:f>
        <x:v>250</x:v>
      </x:c>
    </x:row>
    <x:row r="225" ht="23" customHeight="1">
      <x:c r="A225" s="2" t="str">
        <x:v>O0220</x:v>
      </x:c>
      <x:c r="B225" s="12" t="n">
        <x:v>46275</x:v>
      </x:c>
      <x:c r="C225" s="2" t="str">
        <x:v>P004</x:v>
      </x:c>
      <x:c r="D225" s="2" t="str">
        <x:v>Крісло</x:v>
      </x:c>
      <x:c r="E225" s="2" t="str">
        <x:v>Меблі</x:v>
      </x:c>
      <x:c r="F225" s="2" t="str">
        <x:v>completed</x:v>
      </x:c>
      <x:c r="G225" s="2" t="str">
        <x:v>Meta Ads</x:v>
      </x:c>
      <x:c r="H225" s="2" t="n">
        <x:v>2</x:v>
      </x:c>
      <x:c r="I225" s="14" t="n">
        <x:v>4290</x:v>
      </x:c>
      <x:c r="J225" s="16" t="n">
        <x:v>0.1</x:v>
      </x:c>
      <x:c r="K225" s="18" t="n">
        <x:v>0</x:v>
      </x:c>
      <x:c r="L225" s="14" t="n">
        <x:v>2400</x:v>
      </x:c>
      <x:c r="M225" s="13" t="n">
        <x:f>ROUND(I225*(1-J225),2)</x:f>
        <x:v>3861</x:v>
      </x:c>
      <x:c r="N225" s="13" t="n">
        <x:f>IF(F225="completed",H225*M225,0)</x:f>
        <x:v>7722</x:v>
      </x:c>
      <x:c r="O225" s="13" t="n">
        <x:f>K225*M225</x:f>
        <x:v>0</x:v>
      </x:c>
      <x:c r="P225" s="13" t="n">
        <x:f>N225-O225</x:f>
        <x:v>7722</x:v>
      </x:c>
      <x:c r="Q225" s="13" t="n">
        <x:f>IF(F225="completed",(H225-K225)*L225,0)</x:f>
        <x:v>4800</x:v>
      </x:c>
      <x:c r="R225" s="13" t="n">
        <x:f>P225-Q225</x:f>
        <x:v>2922</x:v>
      </x:c>
    </x:row>
    <x:row r="226" ht="23" customHeight="1">
      <x:c r="A226" s="10" t="str">
        <x:v>O0221</x:v>
      </x:c>
      <x:c r="B226" s="11" t="n">
        <x:v>46276</x:v>
      </x:c>
      <x:c r="C226" s="10" t="str">
        <x:v>P005</x:v>
      </x:c>
      <x:c r="D226" s="10" t="str">
        <x:v>Полиця</x:v>
      </x:c>
      <x:c r="E226" s="10" t="str">
        <x:v>Меблі</x:v>
      </x:c>
      <x:c r="F226" s="10" t="str">
        <x:v>cancelled</x:v>
      </x:c>
      <x:c r="G226" s="10" t="str">
        <x:v>Meta Ads</x:v>
      </x:c>
      <x:c r="H226" s="10" t="n">
        <x:v>3</x:v>
      </x:c>
      <x:c r="I226" s="13" t="n">
        <x:v>1490</x:v>
      </x:c>
      <x:c r="J226" s="15" t="n">
        <x:v>0</x:v>
      </x:c>
      <x:c r="K226" s="17" t="n">
        <x:v>0</x:v>
      </x:c>
      <x:c r="L226" s="13" t="n">
        <x:v>760</x:v>
      </x:c>
      <x:c r="M226" s="13" t="n">
        <x:f>ROUND(I226*(1-J226),2)</x:f>
        <x:v>1490</x:v>
      </x:c>
      <x:c r="N226" s="13" t="n">
        <x:f>IF(F226="completed",H226*M226,0)</x:f>
        <x:v>0</x:v>
      </x:c>
      <x:c r="O226" s="13" t="n">
        <x:f>K226*M226</x:f>
        <x:v>0</x:v>
      </x:c>
      <x:c r="P226" s="13" t="n">
        <x:f>N226-O226</x:f>
        <x:v>0</x:v>
      </x:c>
      <x:c r="Q226" s="13" t="n">
        <x:f>IF(F226="completed",(H226-K226)*L226,0)</x:f>
        <x:v>0</x:v>
      </x:c>
      <x:c r="R226" s="13" t="n">
        <x:f>P226-Q226</x:f>
        <x:v>0</x:v>
      </x:c>
    </x:row>
    <x:row r="227" ht="23" customHeight="1">
      <x:c r="A227" s="2" t="str">
        <x:v>O0222</x:v>
      </x:c>
      <x:c r="B227" s="12" t="n">
        <x:v>46277</x:v>
      </x:c>
      <x:c r="C227" s="2" t="str">
        <x:v>P006</x:v>
      </x:c>
      <x:c r="D227" s="2" t="str">
        <x:v>Торшер</x:v>
      </x:c>
      <x:c r="E227" s="2" t="str">
        <x:v>Освітлення</x:v>
      </x:c>
      <x:c r="F227" s="2" t="str">
        <x:v>completed</x:v>
      </x:c>
      <x:c r="G227" s="2" t="str">
        <x:v>Google Ads</x:v>
      </x:c>
      <x:c r="H227" s="2" t="n">
        <x:v>1</x:v>
      </x:c>
      <x:c r="I227" s="14" t="n">
        <x:v>2490</x:v>
      </x:c>
      <x:c r="J227" s="16" t="n">
        <x:v>0</x:v>
      </x:c>
      <x:c r="K227" s="18" t="n">
        <x:v>0</x:v>
      </x:c>
      <x:c r="L227" s="14" t="n">
        <x:v>1300</x:v>
      </x:c>
      <x:c r="M227" s="13" t="n">
        <x:f>ROUND(I227*(1-J227),2)</x:f>
        <x:v>2490</x:v>
      </x:c>
      <x:c r="N227" s="13" t="n">
        <x:f>IF(F227="completed",H227*M227,0)</x:f>
        <x:v>2490</x:v>
      </x:c>
      <x:c r="O227" s="13" t="n">
        <x:f>K227*M227</x:f>
        <x:v>0</x:v>
      </x:c>
      <x:c r="P227" s="13" t="n">
        <x:f>N227-O227</x:f>
        <x:v>2490</x:v>
      </x:c>
      <x:c r="Q227" s="13" t="n">
        <x:f>IF(F227="completed",(H227-K227)*L227,0)</x:f>
        <x:v>1300</x:v>
      </x:c>
      <x:c r="R227" s="13" t="n">
        <x:f>P227-Q227</x:f>
        <x:v>1190</x:v>
      </x:c>
    </x:row>
    <x:row r="228" ht="23" customHeight="1">
      <x:c r="A228" s="10" t="str">
        <x:v>O0223</x:v>
      </x:c>
      <x:c r="B228" s="11" t="n">
        <x:v>46278</x:v>
      </x:c>
      <x:c r="C228" s="10" t="str">
        <x:v>P001</x:v>
      </x:c>
      <x:c r="D228" s="10" t="str">
        <x:v>Лампа настільна</x:v>
      </x:c>
      <x:c r="E228" s="10" t="str">
        <x:v>Освітлення</x:v>
      </x:c>
      <x:c r="F228" s="10" t="str">
        <x:v>completed</x:v>
      </x:c>
      <x:c r="G228" s="10" t="str">
        <x:v>Google Ads</x:v>
      </x:c>
      <x:c r="H228" s="10" t="n">
        <x:v>2</x:v>
      </x:c>
      <x:c r="I228" s="13" t="n">
        <x:v>890</x:v>
      </x:c>
      <x:c r="J228" s="15" t="n">
        <x:v>0</x:v>
      </x:c>
      <x:c r="K228" s="17" t="n">
        <x:v>0</x:v>
      </x:c>
      <x:c r="L228" s="13" t="n">
        <x:v>480</x:v>
      </x:c>
      <x:c r="M228" s="13" t="n">
        <x:f>ROUND(I228*(1-J228),2)</x:f>
        <x:v>890</x:v>
      </x:c>
      <x:c r="N228" s="13" t="n">
        <x:f>IF(F228="completed",H228*M228,0)</x:f>
        <x:v>1780</x:v>
      </x:c>
      <x:c r="O228" s="13" t="n">
        <x:f>K228*M228</x:f>
        <x:v>0</x:v>
      </x:c>
      <x:c r="P228" s="13" t="n">
        <x:f>N228-O228</x:f>
        <x:v>1780</x:v>
      </x:c>
      <x:c r="Q228" s="13" t="n">
        <x:f>IF(F228="completed",(H228-K228)*L228,0)</x:f>
        <x:v>960</x:v>
      </x:c>
      <x:c r="R228" s="13" t="n">
        <x:f>P228-Q228</x:f>
        <x:v>820</x:v>
      </x:c>
    </x:row>
    <x:row r="229" ht="23" customHeight="1">
      <x:c r="A229" s="2" t="str">
        <x:v>O0224</x:v>
      </x:c>
      <x:c r="B229" s="12" t="n">
        <x:v>46279</x:v>
      </x:c>
      <x:c r="C229" s="2" t="str">
        <x:v>P002</x:v>
      </x:c>
      <x:c r="D229" s="2" t="str">
        <x:v>Органайзер</x:v>
      </x:c>
      <x:c r="E229" s="2" t="str">
        <x:v>Аксесуари</x:v>
      </x:c>
      <x:c r="F229" s="2" t="str">
        <x:v>completed</x:v>
      </x:c>
      <x:c r="G229" s="2" t="str">
        <x:v>Google Ads</x:v>
      </x:c>
      <x:c r="H229" s="2" t="n">
        <x:v>3</x:v>
      </x:c>
      <x:c r="I229" s="14" t="n">
        <x:v>390</x:v>
      </x:c>
      <x:c r="J229" s="16" t="n">
        <x:v>0</x:v>
      </x:c>
      <x:c r="K229" s="18" t="n">
        <x:v>0</x:v>
      </x:c>
      <x:c r="L229" s="14" t="n">
        <x:v>190</x:v>
      </x:c>
      <x:c r="M229" s="13" t="n">
        <x:f>ROUND(I229*(1-J229),2)</x:f>
        <x:v>390</x:v>
      </x:c>
      <x:c r="N229" s="13" t="n">
        <x:f>IF(F229="completed",H229*M229,0)</x:f>
        <x:v>1170</x:v>
      </x:c>
      <x:c r="O229" s="13" t="n">
        <x:f>K229*M229</x:f>
        <x:v>0</x:v>
      </x:c>
      <x:c r="P229" s="13" t="n">
        <x:f>N229-O229</x:f>
        <x:v>1170</x:v>
      </x:c>
      <x:c r="Q229" s="13" t="n">
        <x:f>IF(F229="completed",(H229-K229)*L229,0)</x:f>
        <x:v>570</x:v>
      </x:c>
      <x:c r="R229" s="13" t="n">
        <x:f>P229-Q229</x:f>
        <x:v>600</x:v>
      </x:c>
    </x:row>
    <x:row r="230" ht="23" customHeight="1">
      <x:c r="A230" s="10" t="str">
        <x:v>O0225</x:v>
      </x:c>
      <x:c r="B230" s="11" t="n">
        <x:v>46280</x:v>
      </x:c>
      <x:c r="C230" s="10" t="str">
        <x:v>P003</x:v>
      </x:c>
      <x:c r="D230" s="10" t="str">
        <x:v>Килимок</x:v>
      </x:c>
      <x:c r="E230" s="10" t="str">
        <x:v>Аксесуари</x:v>
      </x:c>
      <x:c r="F230" s="10" t="str">
        <x:v>completed</x:v>
      </x:c>
      <x:c r="G230" s="10" t="str">
        <x:v>Google Ads</x:v>
      </x:c>
      <x:c r="H230" s="10" t="n">
        <x:v>1</x:v>
      </x:c>
      <x:c r="I230" s="13" t="n">
        <x:v>490</x:v>
      </x:c>
      <x:c r="J230" s="15" t="n">
        <x:v>0.1</x:v>
      </x:c>
      <x:c r="K230" s="17" t="n">
        <x:v>0</x:v>
      </x:c>
      <x:c r="L230" s="13" t="n">
        <x:v>240</x:v>
      </x:c>
      <x:c r="M230" s="13" t="n">
        <x:f>ROUND(I230*(1-J230),2)</x:f>
        <x:v>441</x:v>
      </x:c>
      <x:c r="N230" s="13" t="n">
        <x:f>IF(F230="completed",H230*M230,0)</x:f>
        <x:v>441</x:v>
      </x:c>
      <x:c r="O230" s="13" t="n">
        <x:f>K230*M230</x:f>
        <x:v>0</x:v>
      </x:c>
      <x:c r="P230" s="13" t="n">
        <x:f>N230-O230</x:f>
        <x:v>441</x:v>
      </x:c>
      <x:c r="Q230" s="13" t="n">
        <x:f>IF(F230="completed",(H230-K230)*L230,0)</x:f>
        <x:v>240</x:v>
      </x:c>
      <x:c r="R230" s="13" t="n">
        <x:f>P230-Q230</x:f>
        <x:v>201</x:v>
      </x:c>
    </x:row>
    <x:row r="231" ht="23" customHeight="1">
      <x:c r="A231" s="2" t="str">
        <x:v>O0226</x:v>
      </x:c>
      <x:c r="B231" s="12" t="n">
        <x:v>46281</x:v>
      </x:c>
      <x:c r="C231" s="2" t="str">
        <x:v>P004</x:v>
      </x:c>
      <x:c r="D231" s="2" t="str">
        <x:v>Крісло</x:v>
      </x:c>
      <x:c r="E231" s="2" t="str">
        <x:v>Меблі</x:v>
      </x:c>
      <x:c r="F231" s="2" t="str">
        <x:v>completed</x:v>
      </x:c>
      <x:c r="G231" s="2" t="str">
        <x:v>Google Ads</x:v>
      </x:c>
      <x:c r="H231" s="2" t="n">
        <x:v>2</x:v>
      </x:c>
      <x:c r="I231" s="14" t="n">
        <x:v>4290</x:v>
      </x:c>
      <x:c r="J231" s="16" t="n">
        <x:v>0</x:v>
      </x:c>
      <x:c r="K231" s="18" t="n">
        <x:v>0</x:v>
      </x:c>
      <x:c r="L231" s="14" t="n">
        <x:v>2400</x:v>
      </x:c>
      <x:c r="M231" s="13" t="n">
        <x:f>ROUND(I231*(1-J231),2)</x:f>
        <x:v>4290</x:v>
      </x:c>
      <x:c r="N231" s="13" t="n">
        <x:f>IF(F231="completed",H231*M231,0)</x:f>
        <x:v>8580</x:v>
      </x:c>
      <x:c r="O231" s="13" t="n">
        <x:f>K231*M231</x:f>
        <x:v>0</x:v>
      </x:c>
      <x:c r="P231" s="13" t="n">
        <x:f>N231-O231</x:f>
        <x:v>8580</x:v>
      </x:c>
      <x:c r="Q231" s="13" t="n">
        <x:f>IF(F231="completed",(H231-K231)*L231,0)</x:f>
        <x:v>4800</x:v>
      </x:c>
      <x:c r="R231" s="13" t="n">
        <x:f>P231-Q231</x:f>
        <x:v>3780</x:v>
      </x:c>
    </x:row>
    <x:row r="232" ht="23" customHeight="1">
      <x:c r="A232" s="10" t="str">
        <x:v>O0227</x:v>
      </x:c>
      <x:c r="B232" s="11" t="n">
        <x:v>46282</x:v>
      </x:c>
      <x:c r="C232" s="10" t="str">
        <x:v>P005</x:v>
      </x:c>
      <x:c r="D232" s="10" t="str">
        <x:v>Полиця</x:v>
      </x:c>
      <x:c r="E232" s="10" t="str">
        <x:v>Меблі</x:v>
      </x:c>
      <x:c r="F232" s="10" t="str">
        <x:v>completed</x:v>
      </x:c>
      <x:c r="G232" s="10" t="str">
        <x:v>Google Ads</x:v>
      </x:c>
      <x:c r="H232" s="10" t="n">
        <x:v>3</x:v>
      </x:c>
      <x:c r="I232" s="13" t="n">
        <x:v>1490</x:v>
      </x:c>
      <x:c r="J232" s="15" t="n">
        <x:v>0</x:v>
      </x:c>
      <x:c r="K232" s="17" t="n">
        <x:v>0</x:v>
      </x:c>
      <x:c r="L232" s="13" t="n">
        <x:v>760</x:v>
      </x:c>
      <x:c r="M232" s="13" t="n">
        <x:f>ROUND(I232*(1-J232),2)</x:f>
        <x:v>1490</x:v>
      </x:c>
      <x:c r="N232" s="13" t="n">
        <x:f>IF(F232="completed",H232*M232,0)</x:f>
        <x:v>4470</x:v>
      </x:c>
      <x:c r="O232" s="13" t="n">
        <x:f>K232*M232</x:f>
        <x:v>0</x:v>
      </x:c>
      <x:c r="P232" s="13" t="n">
        <x:f>N232-O232</x:f>
        <x:v>4470</x:v>
      </x:c>
      <x:c r="Q232" s="13" t="n">
        <x:f>IF(F232="completed",(H232-K232)*L232,0)</x:f>
        <x:v>2280</x:v>
      </x:c>
      <x:c r="R232" s="13" t="n">
        <x:f>P232-Q232</x:f>
        <x:v>2190</x:v>
      </x:c>
    </x:row>
    <x:row r="233" ht="23" customHeight="1">
      <x:c r="A233" s="2" t="str">
        <x:v>O0228</x:v>
      </x:c>
      <x:c r="B233" s="12" t="n">
        <x:v>46283</x:v>
      </x:c>
      <x:c r="C233" s="2" t="str">
        <x:v>P006</x:v>
      </x:c>
      <x:c r="D233" s="2" t="str">
        <x:v>Торшер</x:v>
      </x:c>
      <x:c r="E233" s="2" t="str">
        <x:v>Освітлення</x:v>
      </x:c>
      <x:c r="F233" s="2" t="str">
        <x:v>completed</x:v>
      </x:c>
      <x:c r="G233" s="2" t="str">
        <x:v>Organic</x:v>
      </x:c>
      <x:c r="H233" s="2" t="n">
        <x:v>1</x:v>
      </x:c>
      <x:c r="I233" s="14" t="n">
        <x:v>2490</x:v>
      </x:c>
      <x:c r="J233" s="16" t="n">
        <x:v>0</x:v>
      </x:c>
      <x:c r="K233" s="18" t="n">
        <x:v>0</x:v>
      </x:c>
      <x:c r="L233" s="14" t="n">
        <x:v>1300</x:v>
      </x:c>
      <x:c r="M233" s="13" t="n">
        <x:f>ROUND(I233*(1-J233),2)</x:f>
        <x:v>2490</x:v>
      </x:c>
      <x:c r="N233" s="13" t="n">
        <x:f>IF(F233="completed",H233*M233,0)</x:f>
        <x:v>2490</x:v>
      </x:c>
      <x:c r="O233" s="13" t="n">
        <x:f>K233*M233</x:f>
        <x:v>0</x:v>
      </x:c>
      <x:c r="P233" s="13" t="n">
        <x:f>N233-O233</x:f>
        <x:v>2490</x:v>
      </x:c>
      <x:c r="Q233" s="13" t="n">
        <x:f>IF(F233="completed",(H233-K233)*L233,0)</x:f>
        <x:v>1300</x:v>
      </x:c>
      <x:c r="R233" s="13" t="n">
        <x:f>P233-Q233</x:f>
        <x:v>1190</x:v>
      </x:c>
    </x:row>
    <x:row r="234" ht="23" customHeight="1">
      <x:c r="A234" s="10" t="str">
        <x:v>O0229</x:v>
      </x:c>
      <x:c r="B234" s="11" t="n">
        <x:v>46284</x:v>
      </x:c>
      <x:c r="C234" s="10" t="str">
        <x:v>P001</x:v>
      </x:c>
      <x:c r="D234" s="10" t="str">
        <x:v>Лампа настільна</x:v>
      </x:c>
      <x:c r="E234" s="10" t="str">
        <x:v>Освітлення</x:v>
      </x:c>
      <x:c r="F234" s="10" t="str">
        <x:v>completed</x:v>
      </x:c>
      <x:c r="G234" s="10" t="str">
        <x:v>Organic</x:v>
      </x:c>
      <x:c r="H234" s="10" t="n">
        <x:v>2</x:v>
      </x:c>
      <x:c r="I234" s="13" t="n">
        <x:v>890</x:v>
      </x:c>
      <x:c r="J234" s="15" t="n">
        <x:v>0</x:v>
      </x:c>
      <x:c r="K234" s="17" t="n">
        <x:v>0</x:v>
      </x:c>
      <x:c r="L234" s="13" t="n">
        <x:v>480</x:v>
      </x:c>
      <x:c r="M234" s="13" t="n">
        <x:f>ROUND(I234*(1-J234),2)</x:f>
        <x:v>890</x:v>
      </x:c>
      <x:c r="N234" s="13" t="n">
        <x:f>IF(F234="completed",H234*M234,0)</x:f>
        <x:v>1780</x:v>
      </x:c>
      <x:c r="O234" s="13" t="n">
        <x:f>K234*M234</x:f>
        <x:v>0</x:v>
      </x:c>
      <x:c r="P234" s="13" t="n">
        <x:f>N234-O234</x:f>
        <x:v>1780</x:v>
      </x:c>
      <x:c r="Q234" s="13" t="n">
        <x:f>IF(F234="completed",(H234-K234)*L234,0)</x:f>
        <x:v>960</x:v>
      </x:c>
      <x:c r="R234" s="13" t="n">
        <x:f>P234-Q234</x:f>
        <x:v>820</x:v>
      </x:c>
    </x:row>
    <x:row r="235" ht="23" customHeight="1">
      <x:c r="A235" s="2" t="str">
        <x:v>O0230</x:v>
      </x:c>
      <x:c r="B235" s="12" t="n">
        <x:v>46285</x:v>
      </x:c>
      <x:c r="C235" s="2" t="str">
        <x:v>P002</x:v>
      </x:c>
      <x:c r="D235" s="2" t="str">
        <x:v>Органайзер</x:v>
      </x:c>
      <x:c r="E235" s="2" t="str">
        <x:v>Аксесуари</x:v>
      </x:c>
      <x:c r="F235" s="2" t="str">
        <x:v>completed</x:v>
      </x:c>
      <x:c r="G235" s="2" t="str">
        <x:v>Organic</x:v>
      </x:c>
      <x:c r="H235" s="2" t="n">
        <x:v>3</x:v>
      </x:c>
      <x:c r="I235" s="14" t="n">
        <x:v>390</x:v>
      </x:c>
      <x:c r="J235" s="16" t="n">
        <x:v>0.1</x:v>
      </x:c>
      <x:c r="K235" s="18" t="n">
        <x:v>0</x:v>
      </x:c>
      <x:c r="L235" s="14" t="n">
        <x:v>190</x:v>
      </x:c>
      <x:c r="M235" s="13" t="n">
        <x:f>ROUND(I235*(1-J235),2)</x:f>
        <x:v>351</x:v>
      </x:c>
      <x:c r="N235" s="13" t="n">
        <x:f>IF(F235="completed",H235*M235,0)</x:f>
        <x:v>1053</x:v>
      </x:c>
      <x:c r="O235" s="13" t="n">
        <x:f>K235*M235</x:f>
        <x:v>0</x:v>
      </x:c>
      <x:c r="P235" s="13" t="n">
        <x:f>N235-O235</x:f>
        <x:v>1053</x:v>
      </x:c>
      <x:c r="Q235" s="13" t="n">
        <x:f>IF(F235="completed",(H235-K235)*L235,0)</x:f>
        <x:v>570</x:v>
      </x:c>
      <x:c r="R235" s="13" t="n">
        <x:f>P235-Q235</x:f>
        <x:v>483</x:v>
      </x:c>
    </x:row>
    <x:row r="236" ht="23" customHeight="1">
      <x:c r="A236" s="10" t="str">
        <x:v>O0231</x:v>
      </x:c>
      <x:c r="B236" s="11" t="n">
        <x:v>46286</x:v>
      </x:c>
      <x:c r="C236" s="10" t="str">
        <x:v>P003</x:v>
      </x:c>
      <x:c r="D236" s="10" t="str">
        <x:v>Килимок</x:v>
      </x:c>
      <x:c r="E236" s="10" t="str">
        <x:v>Аксесуари</x:v>
      </x:c>
      <x:c r="F236" s="10" t="str">
        <x:v>completed</x:v>
      </x:c>
      <x:c r="G236" s="10" t="str">
        <x:v>Organic</x:v>
      </x:c>
      <x:c r="H236" s="10" t="n">
        <x:v>1</x:v>
      </x:c>
      <x:c r="I236" s="13" t="n">
        <x:v>490</x:v>
      </x:c>
      <x:c r="J236" s="15" t="n">
        <x:v>0</x:v>
      </x:c>
      <x:c r="K236" s="17" t="n">
        <x:v>0</x:v>
      </x:c>
      <x:c r="L236" s="13" t="n">
        <x:v>240</x:v>
      </x:c>
      <x:c r="M236" s="13" t="n">
        <x:f>ROUND(I236*(1-J236),2)</x:f>
        <x:v>490</x:v>
      </x:c>
      <x:c r="N236" s="13" t="n">
        <x:f>IF(F236="completed",H236*M236,0)</x:f>
        <x:v>490</x:v>
      </x:c>
      <x:c r="O236" s="13" t="n">
        <x:f>K236*M236</x:f>
        <x:v>0</x:v>
      </x:c>
      <x:c r="P236" s="13" t="n">
        <x:f>N236-O236</x:f>
        <x:v>490</x:v>
      </x:c>
      <x:c r="Q236" s="13" t="n">
        <x:f>IF(F236="completed",(H236-K236)*L236,0)</x:f>
        <x:v>240</x:v>
      </x:c>
      <x:c r="R236" s="13" t="n">
        <x:f>P236-Q236</x:f>
        <x:v>250</x:v>
      </x:c>
    </x:row>
    <x:row r="237" ht="23" customHeight="1">
      <x:c r="A237" s="2" t="str">
        <x:v>O0232</x:v>
      </x:c>
      <x:c r="B237" s="12" t="n">
        <x:v>46287</x:v>
      </x:c>
      <x:c r="C237" s="2" t="str">
        <x:v>P004</x:v>
      </x:c>
      <x:c r="D237" s="2" t="str">
        <x:v>Крісло</x:v>
      </x:c>
      <x:c r="E237" s="2" t="str">
        <x:v>Меблі</x:v>
      </x:c>
      <x:c r="F237" s="2" t="str">
        <x:v>completed</x:v>
      </x:c>
      <x:c r="G237" s="2" t="str">
        <x:v>Organic</x:v>
      </x:c>
      <x:c r="H237" s="2" t="n">
        <x:v>2</x:v>
      </x:c>
      <x:c r="I237" s="14" t="n">
        <x:v>4290</x:v>
      </x:c>
      <x:c r="J237" s="16" t="n">
        <x:v>0</x:v>
      </x:c>
      <x:c r="K237" s="18" t="n">
        <x:v>0</x:v>
      </x:c>
      <x:c r="L237" s="14" t="n">
        <x:v>2400</x:v>
      </x:c>
      <x:c r="M237" s="13" t="n">
        <x:f>ROUND(I237*(1-J237),2)</x:f>
        <x:v>4290</x:v>
      </x:c>
      <x:c r="N237" s="13" t="n">
        <x:f>IF(F237="completed",H237*M237,0)</x:f>
        <x:v>8580</x:v>
      </x:c>
      <x:c r="O237" s="13" t="n">
        <x:f>K237*M237</x:f>
        <x:v>0</x:v>
      </x:c>
      <x:c r="P237" s="13" t="n">
        <x:f>N237-O237</x:f>
        <x:v>8580</x:v>
      </x:c>
      <x:c r="Q237" s="13" t="n">
        <x:f>IF(F237="completed",(H237-K237)*L237,0)</x:f>
        <x:v>4800</x:v>
      </x:c>
      <x:c r="R237" s="13" t="n">
        <x:f>P237-Q237</x:f>
        <x:v>3780</x:v>
      </x:c>
    </x:row>
    <x:row r="238" ht="23" customHeight="1">
      <x:c r="A238" s="10" t="str">
        <x:v>O0233</x:v>
      </x:c>
      <x:c r="B238" s="11" t="n">
        <x:v>46288</x:v>
      </x:c>
      <x:c r="C238" s="10" t="str">
        <x:v>P005</x:v>
      </x:c>
      <x:c r="D238" s="10" t="str">
        <x:v>Полиця</x:v>
      </x:c>
      <x:c r="E238" s="10" t="str">
        <x:v>Меблі</x:v>
      </x:c>
      <x:c r="F238" s="10" t="str">
        <x:v>completed</x:v>
      </x:c>
      <x:c r="G238" s="10" t="str">
        <x:v>Organic</x:v>
      </x:c>
      <x:c r="H238" s="10" t="n">
        <x:v>3</x:v>
      </x:c>
      <x:c r="I238" s="13" t="n">
        <x:v>1490</x:v>
      </x:c>
      <x:c r="J238" s="15" t="n">
        <x:v>0</x:v>
      </x:c>
      <x:c r="K238" s="17" t="n">
        <x:v>0</x:v>
      </x:c>
      <x:c r="L238" s="13" t="n">
        <x:v>760</x:v>
      </x:c>
      <x:c r="M238" s="13" t="n">
        <x:f>ROUND(I238*(1-J238),2)</x:f>
        <x:v>1490</x:v>
      </x:c>
      <x:c r="N238" s="13" t="n">
        <x:f>IF(F238="completed",H238*M238,0)</x:f>
        <x:v>4470</x:v>
      </x:c>
      <x:c r="O238" s="13" t="n">
        <x:f>K238*M238</x:f>
        <x:v>0</x:v>
      </x:c>
      <x:c r="P238" s="13" t="n">
        <x:f>N238-O238</x:f>
        <x:v>4470</x:v>
      </x:c>
      <x:c r="Q238" s="13" t="n">
        <x:f>IF(F238="completed",(H238-K238)*L238,0)</x:f>
        <x:v>2280</x:v>
      </x:c>
      <x:c r="R238" s="13" t="n">
        <x:f>P238-Q238</x:f>
        <x:v>2190</x:v>
      </x:c>
    </x:row>
    <x:row r="239" ht="23" customHeight="1">
      <x:c r="A239" s="2" t="str">
        <x:v>O0234</x:v>
      </x:c>
      <x:c r="B239" s="12" t="n">
        <x:v>46289</x:v>
      </x:c>
      <x:c r="C239" s="2" t="str">
        <x:v>P006</x:v>
      </x:c>
      <x:c r="D239" s="2" t="str">
        <x:v>Торшер</x:v>
      </x:c>
      <x:c r="E239" s="2" t="str">
        <x:v>Освітлення</x:v>
      </x:c>
      <x:c r="F239" s="2" t="str">
        <x:v>completed</x:v>
      </x:c>
      <x:c r="G239" s="2" t="str">
        <x:v>Meta Ads</x:v>
      </x:c>
      <x:c r="H239" s="2" t="n">
        <x:v>1</x:v>
      </x:c>
      <x:c r="I239" s="14" t="n">
        <x:v>2490</x:v>
      </x:c>
      <x:c r="J239" s="16" t="n">
        <x:v>0</x:v>
      </x:c>
      <x:c r="K239" s="18" t="n">
        <x:v>0</x:v>
      </x:c>
      <x:c r="L239" s="14" t="n">
        <x:v>1300</x:v>
      </x:c>
      <x:c r="M239" s="13" t="n">
        <x:f>ROUND(I239*(1-J239),2)</x:f>
        <x:v>2490</x:v>
      </x:c>
      <x:c r="N239" s="13" t="n">
        <x:f>IF(F239="completed",H239*M239,0)</x:f>
        <x:v>2490</x:v>
      </x:c>
      <x:c r="O239" s="13" t="n">
        <x:f>K239*M239</x:f>
        <x:v>0</x:v>
      </x:c>
      <x:c r="P239" s="13" t="n">
        <x:f>N239-O239</x:f>
        <x:v>2490</x:v>
      </x:c>
      <x:c r="Q239" s="13" t="n">
        <x:f>IF(F239="completed",(H239-K239)*L239,0)</x:f>
        <x:v>1300</x:v>
      </x:c>
      <x:c r="R239" s="13" t="n">
        <x:f>P239-Q239</x:f>
        <x:v>1190</x:v>
      </x:c>
    </x:row>
    <x:row r="240" ht="23" customHeight="1">
      <x:c r="A240" s="10" t="str">
        <x:v>O0235</x:v>
      </x:c>
      <x:c r="B240" s="11" t="n">
        <x:v>46290</x:v>
      </x:c>
      <x:c r="C240" s="10" t="str">
        <x:v>P001</x:v>
      </x:c>
      <x:c r="D240" s="10" t="str">
        <x:v>Лампа настільна</x:v>
      </x:c>
      <x:c r="E240" s="10" t="str">
        <x:v>Освітлення</x:v>
      </x:c>
      <x:c r="F240" s="10" t="str">
        <x:v>completed</x:v>
      </x:c>
      <x:c r="G240" s="10" t="str">
        <x:v>Meta Ads</x:v>
      </x:c>
      <x:c r="H240" s="10" t="n">
        <x:v>2</x:v>
      </x:c>
      <x:c r="I240" s="13" t="n">
        <x:v>890</x:v>
      </x:c>
      <x:c r="J240" s="15" t="n">
        <x:v>0.1</x:v>
      </x:c>
      <x:c r="K240" s="17" t="n">
        <x:v>0</x:v>
      </x:c>
      <x:c r="L240" s="13" t="n">
        <x:v>480</x:v>
      </x:c>
      <x:c r="M240" s="13" t="n">
        <x:f>ROUND(I240*(1-J240),2)</x:f>
        <x:v>801</x:v>
      </x:c>
      <x:c r="N240" s="13" t="n">
        <x:f>IF(F240="completed",H240*M240,0)</x:f>
        <x:v>1602</x:v>
      </x:c>
      <x:c r="O240" s="13" t="n">
        <x:f>K240*M240</x:f>
        <x:v>0</x:v>
      </x:c>
      <x:c r="P240" s="13" t="n">
        <x:f>N240-O240</x:f>
        <x:v>1602</x:v>
      </x:c>
      <x:c r="Q240" s="13" t="n">
        <x:f>IF(F240="completed",(H240-K240)*L240,0)</x:f>
        <x:v>960</x:v>
      </x:c>
      <x:c r="R240" s="13" t="n">
        <x:f>P240-Q240</x:f>
        <x:v>642</x:v>
      </x:c>
    </x:row>
    <x:row r="241" ht="23" customHeight="1">
      <x:c r="A241" s="2" t="str">
        <x:v>O0236</x:v>
      </x:c>
      <x:c r="B241" s="12" t="n">
        <x:v>46291</x:v>
      </x:c>
      <x:c r="C241" s="2" t="str">
        <x:v>P002</x:v>
      </x:c>
      <x:c r="D241" s="2" t="str">
        <x:v>Органайзер</x:v>
      </x:c>
      <x:c r="E241" s="2" t="str">
        <x:v>Аксесуари</x:v>
      </x:c>
      <x:c r="F241" s="2" t="str">
        <x:v>completed</x:v>
      </x:c>
      <x:c r="G241" s="2" t="str">
        <x:v>Meta Ads</x:v>
      </x:c>
      <x:c r="H241" s="2" t="n">
        <x:v>3</x:v>
      </x:c>
      <x:c r="I241" s="14" t="n">
        <x:v>390</x:v>
      </x:c>
      <x:c r="J241" s="16" t="n">
        <x:v>0</x:v>
      </x:c>
      <x:c r="K241" s="18" t="n">
        <x:v>0</x:v>
      </x:c>
      <x:c r="L241" s="14" t="n">
        <x:v>190</x:v>
      </x:c>
      <x:c r="M241" s="13" t="n">
        <x:f>ROUND(I241*(1-J241),2)</x:f>
        <x:v>390</x:v>
      </x:c>
      <x:c r="N241" s="13" t="n">
        <x:f>IF(F241="completed",H241*M241,0)</x:f>
        <x:v>1170</x:v>
      </x:c>
      <x:c r="O241" s="13" t="n">
        <x:f>K241*M241</x:f>
        <x:v>0</x:v>
      </x:c>
      <x:c r="P241" s="13" t="n">
        <x:f>N241-O241</x:f>
        <x:v>1170</x:v>
      </x:c>
      <x:c r="Q241" s="13" t="n">
        <x:f>IF(F241="completed",(H241-K241)*L241,0)</x:f>
        <x:v>570</x:v>
      </x:c>
      <x:c r="R241" s="13" t="n">
        <x:f>P241-Q241</x:f>
        <x:v>600</x:v>
      </x:c>
    </x:row>
    <x:row r="242" ht="23" customHeight="1">
      <x:c r="A242" s="10" t="str">
        <x:v>O0237</x:v>
      </x:c>
      <x:c r="B242" s="11" t="n">
        <x:v>46292</x:v>
      </x:c>
      <x:c r="C242" s="10" t="str">
        <x:v>P003</x:v>
      </x:c>
      <x:c r="D242" s="10" t="str">
        <x:v>Килимок</x:v>
      </x:c>
      <x:c r="E242" s="10" t="str">
        <x:v>Аксесуари</x:v>
      </x:c>
      <x:c r="F242" s="10" t="str">
        <x:v>completed</x:v>
      </x:c>
      <x:c r="G242" s="10" t="str">
        <x:v>Meta Ads</x:v>
      </x:c>
      <x:c r="H242" s="10" t="n">
        <x:v>1</x:v>
      </x:c>
      <x:c r="I242" s="13" t="n">
        <x:v>490</x:v>
      </x:c>
      <x:c r="J242" s="15" t="n">
        <x:v>0</x:v>
      </x:c>
      <x:c r="K242" s="17" t="n">
        <x:v>0</x:v>
      </x:c>
      <x:c r="L242" s="13" t="n">
        <x:v>240</x:v>
      </x:c>
      <x:c r="M242" s="13" t="n">
        <x:f>ROUND(I242*(1-J242),2)</x:f>
        <x:v>490</x:v>
      </x:c>
      <x:c r="N242" s="13" t="n">
        <x:f>IF(F242="completed",H242*M242,0)</x:f>
        <x:v>490</x:v>
      </x:c>
      <x:c r="O242" s="13" t="n">
        <x:f>K242*M242</x:f>
        <x:v>0</x:v>
      </x:c>
      <x:c r="P242" s="13" t="n">
        <x:f>N242-O242</x:f>
        <x:v>490</x:v>
      </x:c>
      <x:c r="Q242" s="13" t="n">
        <x:f>IF(F242="completed",(H242-K242)*L242,0)</x:f>
        <x:v>240</x:v>
      </x:c>
      <x:c r="R242" s="13" t="n">
        <x:f>P242-Q242</x:f>
        <x:v>250</x:v>
      </x:c>
    </x:row>
    <x:row r="243" ht="23" customHeight="1">
      <x:c r="A243" s="2" t="str">
        <x:v>O0238</x:v>
      </x:c>
      <x:c r="B243" s="12" t="n">
        <x:v>46293</x:v>
      </x:c>
      <x:c r="C243" s="2" t="str">
        <x:v>P004</x:v>
      </x:c>
      <x:c r="D243" s="2" t="str">
        <x:v>Крісло</x:v>
      </x:c>
      <x:c r="E243" s="2" t="str">
        <x:v>Меблі</x:v>
      </x:c>
      <x:c r="F243" s="2" t="str">
        <x:v>cancelled</x:v>
      </x:c>
      <x:c r="G243" s="2" t="str">
        <x:v>Meta Ads</x:v>
      </x:c>
      <x:c r="H243" s="2" t="n">
        <x:v>2</x:v>
      </x:c>
      <x:c r="I243" s="14" t="n">
        <x:v>4290</x:v>
      </x:c>
      <x:c r="J243" s="16" t="n">
        <x:v>0</x:v>
      </x:c>
      <x:c r="K243" s="18" t="n">
        <x:v>0</x:v>
      </x:c>
      <x:c r="L243" s="14" t="n">
        <x:v>2400</x:v>
      </x:c>
      <x:c r="M243" s="13" t="n">
        <x:f>ROUND(I243*(1-J243),2)</x:f>
        <x:v>4290</x:v>
      </x:c>
      <x:c r="N243" s="13" t="n">
        <x:f>IF(F243="completed",H243*M243,0)</x:f>
        <x:v>0</x:v>
      </x:c>
      <x:c r="O243" s="13" t="n">
        <x:f>K243*M243</x:f>
        <x:v>0</x:v>
      </x:c>
      <x:c r="P243" s="13" t="n">
        <x:f>N243-O243</x:f>
        <x:v>0</x:v>
      </x:c>
      <x:c r="Q243" s="13" t="n">
        <x:f>IF(F243="completed",(H243-K243)*L243,0)</x:f>
        <x:v>0</x:v>
      </x:c>
      <x:c r="R243" s="13" t="n">
        <x:f>P243-Q243</x:f>
        <x:v>0</x:v>
      </x:c>
    </x:row>
    <x:row r="244" ht="23" customHeight="1">
      <x:c r="A244" s="10" t="str">
        <x:v>O0239</x:v>
      </x:c>
      <x:c r="B244" s="11" t="n">
        <x:v>46294</x:v>
      </x:c>
      <x:c r="C244" s="10" t="str">
        <x:v>P005</x:v>
      </x:c>
      <x:c r="D244" s="10" t="str">
        <x:v>Полиця</x:v>
      </x:c>
      <x:c r="E244" s="10" t="str">
        <x:v>Меблі</x:v>
      </x:c>
      <x:c r="F244" s="10" t="str">
        <x:v>completed</x:v>
      </x:c>
      <x:c r="G244" s="10" t="str">
        <x:v>Meta Ads</x:v>
      </x:c>
      <x:c r="H244" s="10" t="n">
        <x:v>3</x:v>
      </x:c>
      <x:c r="I244" s="13" t="n">
        <x:v>1490</x:v>
      </x:c>
      <x:c r="J244" s="15" t="n">
        <x:v>0</x:v>
      </x:c>
      <x:c r="K244" s="17" t="n">
        <x:v>0</x:v>
      </x:c>
      <x:c r="L244" s="13" t="n">
        <x:v>760</x:v>
      </x:c>
      <x:c r="M244" s="13" t="n">
        <x:f>ROUND(I244*(1-J244),2)</x:f>
        <x:v>1490</x:v>
      </x:c>
      <x:c r="N244" s="13" t="n">
        <x:f>IF(F244="completed",H244*M244,0)</x:f>
        <x:v>4470</x:v>
      </x:c>
      <x:c r="O244" s="13" t="n">
        <x:f>K244*M244</x:f>
        <x:v>0</x:v>
      </x:c>
      <x:c r="P244" s="13" t="n">
        <x:f>N244-O244</x:f>
        <x:v>4470</x:v>
      </x:c>
      <x:c r="Q244" s="13" t="n">
        <x:f>IF(F244="completed",(H244-K244)*L244,0)</x:f>
        <x:v>2280</x:v>
      </x:c>
      <x:c r="R244" s="13" t="n">
        <x:f>P244-Q244</x:f>
        <x:v>2190</x:v>
      </x:c>
    </x:row>
    <x:row r="245" ht="23" customHeight="1">
      <x:c r="A245" s="2" t="str">
        <x:v>O0240</x:v>
      </x:c>
      <x:c r="B245" s="12" t="n">
        <x:v>46295</x:v>
      </x:c>
      <x:c r="C245" s="2" t="str">
        <x:v>P006</x:v>
      </x:c>
      <x:c r="D245" s="2" t="str">
        <x:v>Торшер</x:v>
      </x:c>
      <x:c r="E245" s="2" t="str">
        <x:v>Освітлення</x:v>
      </x:c>
      <x:c r="F245" s="2" t="str">
        <x:v>completed</x:v>
      </x:c>
      <x:c r="G245" s="2" t="str">
        <x:v>Google Ads</x:v>
      </x:c>
      <x:c r="H245" s="2" t="n">
        <x:v>1</x:v>
      </x:c>
      <x:c r="I245" s="14" t="n">
        <x:v>2490</x:v>
      </x:c>
      <x:c r="J245" s="16" t="n">
        <x:v>0.1</x:v>
      </x:c>
      <x:c r="K245" s="18" t="n">
        <x:v>0</x:v>
      </x:c>
      <x:c r="L245" s="14" t="n">
        <x:v>1300</x:v>
      </x:c>
      <x:c r="M245" s="13" t="n">
        <x:f>ROUND(I245*(1-J245),2)</x:f>
        <x:v>2241</x:v>
      </x:c>
      <x:c r="N245" s="13" t="n">
        <x:f>IF(F245="completed",H245*M245,0)</x:f>
        <x:v>2241</x:v>
      </x:c>
      <x:c r="O245" s="13" t="n">
        <x:f>K245*M245</x:f>
        <x:v>0</x:v>
      </x:c>
      <x:c r="P245" s="13" t="n">
        <x:f>N245-O245</x:f>
        <x:v>2241</x:v>
      </x:c>
      <x:c r="Q245" s="13" t="n">
        <x:f>IF(F245="completed",(H245-K245)*L245,0)</x:f>
        <x:v>1300</x:v>
      </x:c>
      <x:c r="R245" s="13" t="n">
        <x:f>P245-Q245</x:f>
        <x:v>941</x:v>
      </x:c>
    </x:row>
  </x:sheetData>
  <x:pageMargins left="0.7" right="0.7" top="0.75" bottom="0.75" header="0.3" footer="0.3"/>
  <x:tableParts count="1">
    <x:tablePart xmlns:r="http://schemas.openxmlformats.org/officeDocument/2006/relationships" r:id="Rd2dffea3c3b64d49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6" hidden="0" customWidth="1"/>
    <x:col min="2" max="2" width="20" hidden="0" customWidth="1"/>
    <x:col min="3" max="3" width="16" hidden="0" customWidth="1"/>
    <x:col min="4" max="4" width="14" hidden="0" customWidth="1"/>
    <x:col min="5" max="5" width="42" hidden="0" customWidth="1"/>
    <x:col min="6" max="6" width="16" hidden="0" customWidth="1"/>
  </x:cols>
  <x:sheetData>
    <x:row r="1" ht="23" customHeight="1">
      <x:c r="A1" s="2"/>
      <x:c r="B1" s="2"/>
      <x:c r="C1" s="2"/>
      <x:c r="D1" s="2"/>
      <x:c r="E1" s="2"/>
      <x:c r="F1" s="2"/>
    </x:row>
    <x:row r="2" ht="23" customHeight="1">
      <x:c r="A2" s="3" t="str">
        <x:v>Прийняті повернення</x:v>
      </x:c>
      <x:c r="B2" s="2"/>
      <x:c r="C2" s="2"/>
      <x:c r="D2" s="2"/>
      <x:c r="E2" s="2"/>
      <x:c r="F2" s="2"/>
    </x:row>
    <x:row r="3" ht="23" customHeight="1">
      <x:c r="A3" s="4" t="str">
        <x:v>Джерело: синтетичний returns.csv. Лише повернення прийнятих замовлень у звітному місяці.</x:v>
      </x:c>
      <x:c r="B3" s="2"/>
      <x:c r="C3" s="2"/>
      <x:c r="D3" s="2"/>
      <x:c r="E3" s="2"/>
      <x:c r="F3" s="2"/>
    </x:row>
    <x:row r="4" ht="23" customHeight="1">
      <x:c r="A4" s="5"/>
      <x:c r="B4" s="5"/>
      <x:c r="C4" s="5"/>
      <x:c r="D4" s="5"/>
      <x:c r="E4" s="5"/>
      <x:c r="F4" s="5"/>
    </x:row>
    <x:row r="5" ht="38" customHeight="1">
      <x:c r="A5" s="9" t="str">
        <x:v>ID</x:v>
      </x:c>
      <x:c r="B5" s="9" t="str">
        <x:v>ID замовлення</x:v>
      </x:c>
      <x:c r="C5" s="9" t="str">
        <x:v>Дата</x:v>
      </x:c>
      <x:c r="D5" s="9" t="str">
        <x:v>Кількість</x:v>
      </x:c>
      <x:c r="E5" s="9" t="str">
        <x:v>Причина</x:v>
      </x:c>
      <x:c r="F5" s="9" t="str">
        <x:v>Рядок CSV</x:v>
      </x:c>
    </x:row>
    <x:row r="6" ht="23" customHeight="1">
      <x:c r="A6" s="10" t="str">
        <x:v>R001</x:v>
      </x:c>
      <x:c r="B6" s="10" t="str">
        <x:v>O0003</x:v>
      </x:c>
      <x:c r="C6" s="11" t="n">
        <x:v>46295</x:v>
      </x:c>
      <x:c r="D6" s="10" t="n">
        <x:v>1</x:v>
      </x:c>
      <x:c r="E6" s="10" t="str">
        <x:v>Демонстраційне повернення</x:v>
      </x:c>
      <x:c r="F6" s="10" t="n">
        <x:v>2</x:v>
      </x:c>
    </x:row>
    <x:row r="7" ht="23" customHeight="1">
      <x:c r="A7" s="2" t="str">
        <x:v>R002</x:v>
      </x:c>
      <x:c r="B7" s="2" t="str">
        <x:v>O0008</x:v>
      </x:c>
      <x:c r="C7" s="12" t="n">
        <x:v>46295</x:v>
      </x:c>
      <x:c r="D7" s="2" t="n">
        <x:v>1</x:v>
      </x:c>
      <x:c r="E7" s="2" t="str">
        <x:v>Демонстраційне повернення</x:v>
      </x:c>
      <x:c r="F7" s="2" t="n">
        <x:v>3</x:v>
      </x:c>
    </x:row>
    <x:row r="8" ht="23" customHeight="1">
      <x:c r="A8" s="10" t="str">
        <x:v>R003</x:v>
      </x:c>
      <x:c r="B8" s="10" t="str">
        <x:v>O0015</x:v>
      </x:c>
      <x:c r="C8" s="11" t="n">
        <x:v>46295</x:v>
      </x:c>
      <x:c r="D8" s="10" t="n">
        <x:v>1</x:v>
      </x:c>
      <x:c r="E8" s="10" t="str">
        <x:v>Демонстраційне повернення</x:v>
      </x:c>
      <x:c r="F8" s="10" t="n">
        <x:v>4</x:v>
      </x:c>
    </x:row>
    <x:row r="9" ht="23" customHeight="1">
      <x:c r="A9" s="2" t="str">
        <x:v>R004</x:v>
      </x:c>
      <x:c r="B9" s="2" t="str">
        <x:v>O0022</x:v>
      </x:c>
      <x:c r="C9" s="12" t="n">
        <x:v>46295</x:v>
      </x:c>
      <x:c r="D9" s="2" t="n">
        <x:v>1</x:v>
      </x:c>
      <x:c r="E9" s="2" t="str">
        <x:v>Демонстраційне повернення</x:v>
      </x:c>
      <x:c r="F9" s="2" t="n">
        <x:v>5</x:v>
      </x:c>
    </x:row>
    <x:row r="10" ht="23" customHeight="1">
      <x:c r="A10" s="10" t="str">
        <x:v>R005</x:v>
      </x:c>
      <x:c r="B10" s="10" t="str">
        <x:v>O0031</x:v>
      </x:c>
      <x:c r="C10" s="11" t="n">
        <x:v>46295</x:v>
      </x:c>
      <x:c r="D10" s="10" t="n">
        <x:v>1</x:v>
      </x:c>
      <x:c r="E10" s="10" t="str">
        <x:v>Демонстраційне повернення</x:v>
      </x:c>
      <x:c r="F10" s="10" t="n">
        <x:v>6</x:v>
      </x:c>
    </x:row>
    <x:row r="11" ht="23" customHeight="1">
      <x:c r="A11" s="2" t="str">
        <x:v>R006</x:v>
      </x:c>
      <x:c r="B11" s="2" t="str">
        <x:v>O0045</x:v>
      </x:c>
      <x:c r="C11" s="12" t="n">
        <x:v>46295</x:v>
      </x:c>
      <x:c r="D11" s="2" t="n">
        <x:v>1</x:v>
      </x:c>
      <x:c r="E11" s="2" t="str">
        <x:v>Демонстраційне повернення</x:v>
      </x:c>
      <x:c r="F11" s="2" t="n">
        <x:v>7</x:v>
      </x:c>
    </x:row>
    <x:row r="12" ht="23" customHeight="1">
      <x:c r="A12" s="10" t="str">
        <x:v>R007</x:v>
      </x:c>
      <x:c r="B12" s="10" t="str">
        <x:v>O0057</x:v>
      </x:c>
      <x:c r="C12" s="11" t="n">
        <x:v>46295</x:v>
      </x:c>
      <x:c r="D12" s="10" t="n">
        <x:v>1</x:v>
      </x:c>
      <x:c r="E12" s="10" t="str">
        <x:v>Демонстраційне повернення</x:v>
      </x:c>
      <x:c r="F12" s="10" t="n">
        <x:v>8</x:v>
      </x:c>
    </x:row>
    <x:row r="13" ht="23" customHeight="1">
      <x:c r="A13" s="2" t="str">
        <x:v>R008</x:v>
      </x:c>
      <x:c r="B13" s="2" t="str">
        <x:v>O0066</x:v>
      </x:c>
      <x:c r="C13" s="12" t="n">
        <x:v>46295</x:v>
      </x:c>
      <x:c r="D13" s="2" t="n">
        <x:v>1</x:v>
      </x:c>
      <x:c r="E13" s="2" t="str">
        <x:v>Демонстраційне повернення</x:v>
      </x:c>
      <x:c r="F13" s="2" t="n">
        <x:v>9</x:v>
      </x:c>
    </x:row>
    <x:row r="14" ht="23" customHeight="1">
      <x:c r="A14" s="10" t="str">
        <x:v>R009</x:v>
      </x:c>
      <x:c r="B14" s="10" t="str">
        <x:v>O0079</x:v>
      </x:c>
      <x:c r="C14" s="11" t="n">
        <x:v>46295</x:v>
      </x:c>
      <x:c r="D14" s="10" t="n">
        <x:v>1</x:v>
      </x:c>
      <x:c r="E14" s="10" t="str">
        <x:v>Демонстраційне повернення</x:v>
      </x:c>
      <x:c r="F14" s="10" t="n">
        <x:v>10</x:v>
      </x:c>
    </x:row>
    <x:row r="15" ht="23" customHeight="1">
      <x:c r="A15" s="2" t="str">
        <x:v>R010</x:v>
      </x:c>
      <x:c r="B15" s="2" t="str">
        <x:v>O0091</x:v>
      </x:c>
      <x:c r="C15" s="12" t="n">
        <x:v>46295</x:v>
      </x:c>
      <x:c r="D15" s="2" t="n">
        <x:v>1</x:v>
      </x:c>
      <x:c r="E15" s="2" t="str">
        <x:v>Демонстраційне повернення</x:v>
      </x:c>
      <x:c r="F15" s="2" t="n">
        <x:v>11</x:v>
      </x:c>
    </x:row>
    <x:row r="16" ht="23" customHeight="1">
      <x:c r="A16" s="10" t="str">
        <x:v>R011</x:v>
      </x:c>
      <x:c r="B16" s="10" t="str">
        <x:v>O0105</x:v>
      </x:c>
      <x:c r="C16" s="11" t="n">
        <x:v>46295</x:v>
      </x:c>
      <x:c r="D16" s="10" t="n">
        <x:v>1</x:v>
      </x:c>
      <x:c r="E16" s="10" t="str">
        <x:v>Демонстраційне повернення</x:v>
      </x:c>
      <x:c r="F16" s="10" t="n">
        <x:v>12</x:v>
      </x:c>
    </x:row>
    <x:row r="17" ht="23" customHeight="1">
      <x:c r="A17" s="2" t="str">
        <x:v>R012</x:v>
      </x:c>
      <x:c r="B17" s="2" t="str">
        <x:v>O0117</x:v>
      </x:c>
      <x:c r="C17" s="12" t="n">
        <x:v>46295</x:v>
      </x:c>
      <x:c r="D17" s="2" t="n">
        <x:v>1</x:v>
      </x:c>
      <x:c r="E17" s="2" t="str">
        <x:v>Демонстраційне повернення</x:v>
      </x:c>
      <x:c r="F17" s="2" t="n">
        <x:v>13</x:v>
      </x:c>
    </x:row>
    <x:row r="18" ht="23" customHeight="1">
      <x:c r="A18" s="10" t="str">
        <x:v>R013</x:v>
      </x:c>
      <x:c r="B18" s="10" t="str">
        <x:v>O0128</x:v>
      </x:c>
      <x:c r="C18" s="11" t="n">
        <x:v>46295</x:v>
      </x:c>
      <x:c r="D18" s="10" t="n">
        <x:v>1</x:v>
      </x:c>
      <x:c r="E18" s="10" t="str">
        <x:v>Демонстраційне повернення</x:v>
      </x:c>
      <x:c r="F18" s="10" t="n">
        <x:v>14</x:v>
      </x:c>
    </x:row>
    <x:row r="19" ht="23" customHeight="1">
      <x:c r="A19" s="2" t="str">
        <x:v>R014</x:v>
      </x:c>
      <x:c r="B19" s="2" t="str">
        <x:v>O0144</x:v>
      </x:c>
      <x:c r="C19" s="12" t="n">
        <x:v>46295</x:v>
      </x:c>
      <x:c r="D19" s="2" t="n">
        <x:v>1</x:v>
      </x:c>
      <x:c r="E19" s="2" t="str">
        <x:v>Демонстраційне повернення</x:v>
      </x:c>
      <x:c r="F19" s="2" t="n">
        <x:v>15</x:v>
      </x:c>
    </x:row>
    <x:row r="20" ht="23" customHeight="1">
      <x:c r="A20" s="10" t="str">
        <x:v>R015</x:v>
      </x:c>
      <x:c r="B20" s="10" t="str">
        <x:v>O0159</x:v>
      </x:c>
      <x:c r="C20" s="11" t="n">
        <x:v>46295</x:v>
      </x:c>
      <x:c r="D20" s="10" t="n">
        <x:v>1</x:v>
      </x:c>
      <x:c r="E20" s="10" t="str">
        <x:v>Демонстраційне повернення</x:v>
      </x:c>
      <x:c r="F20" s="10" t="n">
        <x:v>16</x:v>
      </x:c>
    </x:row>
    <x:row r="21" ht="23" customHeight="1">
      <x:c r="A21" s="2" t="str">
        <x:v>R016</x:v>
      </x:c>
      <x:c r="B21" s="2" t="str">
        <x:v>O0172</x:v>
      </x:c>
      <x:c r="C21" s="12" t="n">
        <x:v>46295</x:v>
      </x:c>
      <x:c r="D21" s="2" t="n">
        <x:v>1</x:v>
      </x:c>
      <x:c r="E21" s="2" t="str">
        <x:v>Демонстраційне повернення</x:v>
      </x:c>
      <x:c r="F21" s="2" t="n">
        <x:v>17</x:v>
      </x:c>
    </x:row>
    <x:row r="22" ht="23" customHeight="1">
      <x:c r="A22" s="10" t="str">
        <x:v>R017</x:v>
      </x:c>
      <x:c r="B22" s="10" t="str">
        <x:v>O0188</x:v>
      </x:c>
      <x:c r="C22" s="11" t="n">
        <x:v>46295</x:v>
      </x:c>
      <x:c r="D22" s="10" t="n">
        <x:v>1</x:v>
      </x:c>
      <x:c r="E22" s="10" t="str">
        <x:v>Демонстраційне повернення</x:v>
      </x:c>
      <x:c r="F22" s="10" t="n">
        <x:v>18</x:v>
      </x:c>
    </x:row>
    <x:row r="23" ht="23" customHeight="1">
      <x:c r="A23" s="2" t="str">
        <x:v>R018</x:v>
      </x:c>
      <x:c r="B23" s="2" t="str">
        <x:v>O0202</x:v>
      </x:c>
      <x:c r="C23" s="12" t="n">
        <x:v>46295</x:v>
      </x:c>
      <x:c r="D23" s="2" t="n">
        <x:v>1</x:v>
      </x:c>
      <x:c r="E23" s="2" t="str">
        <x:v>Демонстраційне повернення</x:v>
      </x:c>
      <x:c r="F23" s="2" t="n">
        <x:v>19</x:v>
      </x:c>
    </x:row>
    <x:row r="24" ht="23" customHeight="1">
      <x:c r="A24" s="2"/>
      <x:c r="B24" s="2"/>
      <x:c r="C24" s="2"/>
      <x:c r="D24" s="2"/>
      <x:c r="E24" s="2"/>
      <x:c r="F24" s="2"/>
    </x:row>
    <x:row r="25" ht="23" customHeight="1">
      <x:c r="A25" s="2"/>
      <x:c r="B25" s="2"/>
      <x:c r="C25" s="2"/>
      <x:c r="D25" s="2"/>
      <x:c r="E25" s="2"/>
      <x:c r="F25" s="2"/>
    </x:row>
    <x:row r="26" ht="23" customHeight="1">
      <x:c r="A26" s="2"/>
      <x:c r="B26" s="2"/>
      <x:c r="C26" s="2"/>
      <x:c r="D26" s="2"/>
      <x:c r="E26" s="2"/>
      <x:c r="F26" s="2"/>
    </x:row>
    <x:row r="27" ht="23" customHeight="1">
      <x:c r="A27" s="2"/>
      <x:c r="B27" s="2"/>
      <x:c r="C27" s="2"/>
      <x:c r="D27" s="2"/>
      <x:c r="E27" s="2"/>
      <x:c r="F27" s="2"/>
    </x:row>
    <x:row r="28" ht="23" customHeight="1">
      <x:c r="A28" s="2"/>
      <x:c r="B28" s="2"/>
      <x:c r="C28" s="2"/>
      <x:c r="D28" s="2"/>
      <x:c r="E28" s="2"/>
      <x:c r="F28" s="2"/>
    </x:row>
    <x:row r="29" ht="23" customHeight="1">
      <x:c r="A29" s="2"/>
      <x:c r="B29" s="2"/>
      <x:c r="C29" s="2"/>
      <x:c r="D29" s="2"/>
      <x:c r="E29" s="2"/>
      <x:c r="F29" s="2"/>
    </x:row>
    <x:row r="30" ht="23" customHeight="1">
      <x:c r="A30" s="2"/>
      <x:c r="B30" s="2"/>
      <x:c r="C30" s="2"/>
      <x:c r="D30" s="2"/>
      <x:c r="E30" s="2"/>
      <x:c r="F30" s="2"/>
    </x:row>
  </x:sheetData>
  <x:pageMargins left="0.7" right="0.7" top="0.75" bottom="0.75" header="0.3" footer="0.3"/>
  <x:tableParts count="1">
    <x:tablePart xmlns:r="http://schemas.openxmlformats.org/officeDocument/2006/relationships" r:id="Re5a7f4d8138c42e7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6" hidden="0" customWidth="1"/>
    <x:col min="2" max="2" width="18" hidden="0" customWidth="1"/>
    <x:col min="3" max="3" width="24" hidden="0" customWidth="1"/>
    <x:col min="4" max="4" width="21" hidden="0" customWidth="1"/>
    <x:col min="5" max="5" width="14" hidden="0" customWidth="1"/>
    <x:col min="6" max="6" width="16" hidden="0" customWidth="1"/>
  </x:cols>
  <x:sheetData>
    <x:row r="1" ht="23" customHeight="1">
      <x:c r="A1" s="2"/>
      <x:c r="B1" s="2"/>
      <x:c r="C1" s="2"/>
      <x:c r="D1" s="2"/>
      <x:c r="E1" s="2"/>
      <x:c r="F1" s="2"/>
    </x:row>
    <x:row r="2" ht="23" customHeight="1">
      <x:c r="A2" s="3" t="str">
        <x:v>Витрати на рекламу</x:v>
      </x:c>
      <x:c r="B2" s="2"/>
      <x:c r="C2" s="2"/>
      <x:c r="D2" s="2"/>
      <x:c r="E2" s="2"/>
      <x:c r="F2" s="2"/>
    </x:row>
    <x:row r="3" ht="23" customHeight="1">
      <x:c r="A3" s="4" t="str">
        <x:v>Джерело: синтетичний ad_spend.csv. Один рядок = запис витрат із власним spend_id.</x:v>
      </x:c>
      <x:c r="B3" s="2"/>
      <x:c r="C3" s="2"/>
      <x:c r="D3" s="2"/>
      <x:c r="E3" s="2"/>
      <x:c r="F3" s="2"/>
    </x:row>
    <x:row r="4" ht="23" customHeight="1">
      <x:c r="A4" s="5"/>
      <x:c r="B4" s="5"/>
      <x:c r="C4" s="5"/>
      <x:c r="D4" s="5"/>
      <x:c r="E4" s="5"/>
      <x:c r="F4" s="5"/>
    </x:row>
    <x:row r="5" ht="38" customHeight="1">
      <x:c r="A5" s="9" t="str">
        <x:v>ID</x:v>
      </x:c>
      <x:c r="B5" s="9" t="str">
        <x:v>Дата</x:v>
      </x:c>
      <x:c r="C5" s="9" t="str">
        <x:v>Канал</x:v>
      </x:c>
      <x:c r="D5" s="9" t="str">
        <x:v>Витрати, грн</x:v>
      </x:c>
      <x:c r="E5" s="9" t="str">
        <x:v>Валюта</x:v>
      </x:c>
      <x:c r="F5" s="9" t="str">
        <x:v>Рядок CSV</x:v>
      </x:c>
    </x:row>
    <x:row r="6" ht="23" customHeight="1">
      <x:c r="A6" s="10" t="str">
        <x:v>A001</x:v>
      </x:c>
      <x:c r="B6" s="11" t="n">
        <x:v>46266</x:v>
      </x:c>
      <x:c r="C6" s="10" t="str">
        <x:v>Meta Ads</x:v>
      </x:c>
      <x:c r="D6" s="13" t="n">
        <x:v>450</x:v>
      </x:c>
      <x:c r="E6" s="10" t="str">
        <x:v>UAH</x:v>
      </x:c>
      <x:c r="F6" s="10" t="n">
        <x:v>2</x:v>
      </x:c>
    </x:row>
    <x:row r="7" ht="23" customHeight="1">
      <x:c r="A7" s="2" t="str">
        <x:v>A002</x:v>
      </x:c>
      <x:c r="B7" s="12" t="n">
        <x:v>46266</x:v>
      </x:c>
      <x:c r="C7" s="2" t="str">
        <x:v>Google Ads</x:v>
      </x:c>
      <x:c r="D7" s="14" t="n">
        <x:v>570</x:v>
      </x:c>
      <x:c r="E7" s="2" t="str">
        <x:v>UAH</x:v>
      </x:c>
      <x:c r="F7" s="2" t="n">
        <x:v>3</x:v>
      </x:c>
    </x:row>
    <x:row r="8" ht="23" customHeight="1">
      <x:c r="A8" s="10" t="str">
        <x:v>A003</x:v>
      </x:c>
      <x:c r="B8" s="11" t="n">
        <x:v>46267</x:v>
      </x:c>
      <x:c r="C8" s="10" t="str">
        <x:v>Meta Ads</x:v>
      </x:c>
      <x:c r="D8" s="13" t="n">
        <x:v>463</x:v>
      </x:c>
      <x:c r="E8" s="10" t="str">
        <x:v>UAH</x:v>
      </x:c>
      <x:c r="F8" s="10" t="n">
        <x:v>4</x:v>
      </x:c>
    </x:row>
    <x:row r="9" ht="23" customHeight="1">
      <x:c r="A9" s="2" t="str">
        <x:v>A004</x:v>
      </x:c>
      <x:c r="B9" s="12" t="n">
        <x:v>46267</x:v>
      </x:c>
      <x:c r="C9" s="2" t="str">
        <x:v>Google Ads</x:v>
      </x:c>
      <x:c r="D9" s="14" t="n">
        <x:v>583</x:v>
      </x:c>
      <x:c r="E9" s="2" t="str">
        <x:v>UAH</x:v>
      </x:c>
      <x:c r="F9" s="2" t="n">
        <x:v>5</x:v>
      </x:c>
    </x:row>
    <x:row r="10" ht="23" customHeight="1">
      <x:c r="A10" s="10" t="str">
        <x:v>A005</x:v>
      </x:c>
      <x:c r="B10" s="11" t="n">
        <x:v>46268</x:v>
      </x:c>
      <x:c r="C10" s="10" t="str">
        <x:v>Meta Ads</x:v>
      </x:c>
      <x:c r="D10" s="13" t="n">
        <x:v>476</x:v>
      </x:c>
      <x:c r="E10" s="10" t="str">
        <x:v>UAH</x:v>
      </x:c>
      <x:c r="F10" s="10" t="n">
        <x:v>6</x:v>
      </x:c>
    </x:row>
    <x:row r="11" ht="23" customHeight="1">
      <x:c r="A11" s="2" t="str">
        <x:v>A006</x:v>
      </x:c>
      <x:c r="B11" s="12" t="n">
        <x:v>46268</x:v>
      </x:c>
      <x:c r="C11" s="2" t="str">
        <x:v>Google Ads</x:v>
      </x:c>
      <x:c r="D11" s="14" t="n">
        <x:v>596</x:v>
      </x:c>
      <x:c r="E11" s="2" t="str">
        <x:v>UAH</x:v>
      </x:c>
      <x:c r="F11" s="2" t="n">
        <x:v>7</x:v>
      </x:c>
    </x:row>
    <x:row r="12" ht="23" customHeight="1">
      <x:c r="A12" s="10" t="str">
        <x:v>A007</x:v>
      </x:c>
      <x:c r="B12" s="11" t="n">
        <x:v>46269</x:v>
      </x:c>
      <x:c r="C12" s="10" t="str">
        <x:v>Meta Ads</x:v>
      </x:c>
      <x:c r="D12" s="13" t="n">
        <x:v>489</x:v>
      </x:c>
      <x:c r="E12" s="10" t="str">
        <x:v>UAH</x:v>
      </x:c>
      <x:c r="F12" s="10" t="n">
        <x:v>8</x:v>
      </x:c>
    </x:row>
    <x:row r="13" ht="23" customHeight="1">
      <x:c r="A13" s="2" t="str">
        <x:v>A008</x:v>
      </x:c>
      <x:c r="B13" s="12" t="n">
        <x:v>46269</x:v>
      </x:c>
      <x:c r="C13" s="2" t="str">
        <x:v>Google Ads</x:v>
      </x:c>
      <x:c r="D13" s="14" t="n">
        <x:v>609</x:v>
      </x:c>
      <x:c r="E13" s="2" t="str">
        <x:v>UAH</x:v>
      </x:c>
      <x:c r="F13" s="2" t="n">
        <x:v>9</x:v>
      </x:c>
    </x:row>
    <x:row r="14" ht="23" customHeight="1">
      <x:c r="A14" s="10" t="str">
        <x:v>A009</x:v>
      </x:c>
      <x:c r="B14" s="11" t="n">
        <x:v>46270</x:v>
      </x:c>
      <x:c r="C14" s="10" t="str">
        <x:v>Meta Ads</x:v>
      </x:c>
      <x:c r="D14" s="13" t="n">
        <x:v>502</x:v>
      </x:c>
      <x:c r="E14" s="10" t="str">
        <x:v>UAH</x:v>
      </x:c>
      <x:c r="F14" s="10" t="n">
        <x:v>10</x:v>
      </x:c>
    </x:row>
    <x:row r="15" ht="23" customHeight="1">
      <x:c r="A15" s="2" t="str">
        <x:v>A010</x:v>
      </x:c>
      <x:c r="B15" s="12" t="n">
        <x:v>46270</x:v>
      </x:c>
      <x:c r="C15" s="2" t="str">
        <x:v>Google Ads</x:v>
      </x:c>
      <x:c r="D15" s="14" t="n">
        <x:v>622</x:v>
      </x:c>
      <x:c r="E15" s="2" t="str">
        <x:v>UAH</x:v>
      </x:c>
      <x:c r="F15" s="2" t="n">
        <x:v>11</x:v>
      </x:c>
    </x:row>
    <x:row r="16" ht="23" customHeight="1">
      <x:c r="A16" s="10" t="str">
        <x:v>A011</x:v>
      </x:c>
      <x:c r="B16" s="11" t="n">
        <x:v>46271</x:v>
      </x:c>
      <x:c r="C16" s="10" t="str">
        <x:v>Meta Ads</x:v>
      </x:c>
      <x:c r="D16" s="13" t="n">
        <x:v>515</x:v>
      </x:c>
      <x:c r="E16" s="10" t="str">
        <x:v>UAH</x:v>
      </x:c>
      <x:c r="F16" s="10" t="n">
        <x:v>12</x:v>
      </x:c>
    </x:row>
    <x:row r="17" ht="23" customHeight="1">
      <x:c r="A17" s="2" t="str">
        <x:v>A012</x:v>
      </x:c>
      <x:c r="B17" s="12" t="n">
        <x:v>46271</x:v>
      </x:c>
      <x:c r="C17" s="2" t="str">
        <x:v>Google Ads</x:v>
      </x:c>
      <x:c r="D17" s="14" t="n">
        <x:v>635</x:v>
      </x:c>
      <x:c r="E17" s="2" t="str">
        <x:v>UAH</x:v>
      </x:c>
      <x:c r="F17" s="2" t="n">
        <x:v>13</x:v>
      </x:c>
    </x:row>
    <x:row r="18" ht="23" customHeight="1">
      <x:c r="A18" s="10" t="str">
        <x:v>A013</x:v>
      </x:c>
      <x:c r="B18" s="11" t="n">
        <x:v>46272</x:v>
      </x:c>
      <x:c r="C18" s="10" t="str">
        <x:v>Meta Ads</x:v>
      </x:c>
      <x:c r="D18" s="13" t="n">
        <x:v>528</x:v>
      </x:c>
      <x:c r="E18" s="10" t="str">
        <x:v>UAH</x:v>
      </x:c>
      <x:c r="F18" s="10" t="n">
        <x:v>14</x:v>
      </x:c>
    </x:row>
    <x:row r="19" ht="23" customHeight="1">
      <x:c r="A19" s="2" t="str">
        <x:v>A014</x:v>
      </x:c>
      <x:c r="B19" s="12" t="n">
        <x:v>46272</x:v>
      </x:c>
      <x:c r="C19" s="2" t="str">
        <x:v>Google Ads</x:v>
      </x:c>
      <x:c r="D19" s="14" t="n">
        <x:v>648</x:v>
      </x:c>
      <x:c r="E19" s="2" t="str">
        <x:v>UAH</x:v>
      </x:c>
      <x:c r="F19" s="2" t="n">
        <x:v>15</x:v>
      </x:c>
    </x:row>
    <x:row r="20" ht="23" customHeight="1">
      <x:c r="A20" s="10" t="str">
        <x:v>A015</x:v>
      </x:c>
      <x:c r="B20" s="11" t="n">
        <x:v>46273</x:v>
      </x:c>
      <x:c r="C20" s="10" t="str">
        <x:v>Meta Ads</x:v>
      </x:c>
      <x:c r="D20" s="13" t="n">
        <x:v>541</x:v>
      </x:c>
      <x:c r="E20" s="10" t="str">
        <x:v>UAH</x:v>
      </x:c>
      <x:c r="F20" s="10" t="n">
        <x:v>16</x:v>
      </x:c>
    </x:row>
    <x:row r="21" ht="23" customHeight="1">
      <x:c r="A21" s="2" t="str">
        <x:v>A016</x:v>
      </x:c>
      <x:c r="B21" s="12" t="n">
        <x:v>46273</x:v>
      </x:c>
      <x:c r="C21" s="2" t="str">
        <x:v>Google Ads</x:v>
      </x:c>
      <x:c r="D21" s="14" t="n">
        <x:v>661</x:v>
      </x:c>
      <x:c r="E21" s="2" t="str">
        <x:v>UAH</x:v>
      </x:c>
      <x:c r="F21" s="2" t="n">
        <x:v>17</x:v>
      </x:c>
    </x:row>
    <x:row r="22" ht="23" customHeight="1">
      <x:c r="A22" s="10" t="str">
        <x:v>A017</x:v>
      </x:c>
      <x:c r="B22" s="11" t="n">
        <x:v>46274</x:v>
      </x:c>
      <x:c r="C22" s="10" t="str">
        <x:v>Meta Ads</x:v>
      </x:c>
      <x:c r="D22" s="13" t="n">
        <x:v>554</x:v>
      </x:c>
      <x:c r="E22" s="10" t="str">
        <x:v>UAH</x:v>
      </x:c>
      <x:c r="F22" s="10" t="n">
        <x:v>18</x:v>
      </x:c>
    </x:row>
    <x:row r="23" ht="23" customHeight="1">
      <x:c r="A23" s="2" t="str">
        <x:v>A018</x:v>
      </x:c>
      <x:c r="B23" s="12" t="n">
        <x:v>46274</x:v>
      </x:c>
      <x:c r="C23" s="2" t="str">
        <x:v>Google Ads</x:v>
      </x:c>
      <x:c r="D23" s="14" t="n">
        <x:v>674</x:v>
      </x:c>
      <x:c r="E23" s="2" t="str">
        <x:v>UAH</x:v>
      </x:c>
      <x:c r="F23" s="2" t="n">
        <x:v>19</x:v>
      </x:c>
    </x:row>
    <x:row r="24" ht="23" customHeight="1">
      <x:c r="A24" s="10" t="str">
        <x:v>A019</x:v>
      </x:c>
      <x:c r="B24" s="11" t="n">
        <x:v>46275</x:v>
      </x:c>
      <x:c r="C24" s="10" t="str">
        <x:v>Meta Ads</x:v>
      </x:c>
      <x:c r="D24" s="13" t="n">
        <x:v>567</x:v>
      </x:c>
      <x:c r="E24" s="10" t="str">
        <x:v>UAH</x:v>
      </x:c>
      <x:c r="F24" s="10" t="n">
        <x:v>20</x:v>
      </x:c>
    </x:row>
    <x:row r="25" ht="23" customHeight="1">
      <x:c r="A25" s="2" t="str">
        <x:v>A020</x:v>
      </x:c>
      <x:c r="B25" s="12" t="n">
        <x:v>46275</x:v>
      </x:c>
      <x:c r="C25" s="2" t="str">
        <x:v>Google Ads</x:v>
      </x:c>
      <x:c r="D25" s="14" t="n">
        <x:v>687</x:v>
      </x:c>
      <x:c r="E25" s="2" t="str">
        <x:v>UAH</x:v>
      </x:c>
      <x:c r="F25" s="2" t="n">
        <x:v>21</x:v>
      </x:c>
    </x:row>
    <x:row r="26" ht="23" customHeight="1">
      <x:c r="A26" s="10" t="str">
        <x:v>A021</x:v>
      </x:c>
      <x:c r="B26" s="11" t="n">
        <x:v>46276</x:v>
      </x:c>
      <x:c r="C26" s="10" t="str">
        <x:v>Meta Ads</x:v>
      </x:c>
      <x:c r="D26" s="13" t="n">
        <x:v>580</x:v>
      </x:c>
      <x:c r="E26" s="10" t="str">
        <x:v>UAH</x:v>
      </x:c>
      <x:c r="F26" s="10" t="n">
        <x:v>22</x:v>
      </x:c>
    </x:row>
    <x:row r="27" ht="23" customHeight="1">
      <x:c r="A27" s="2" t="str">
        <x:v>A022</x:v>
      </x:c>
      <x:c r="B27" s="12" t="n">
        <x:v>46276</x:v>
      </x:c>
      <x:c r="C27" s="2" t="str">
        <x:v>Google Ads</x:v>
      </x:c>
      <x:c r="D27" s="14" t="n">
        <x:v>700</x:v>
      </x:c>
      <x:c r="E27" s="2" t="str">
        <x:v>UAH</x:v>
      </x:c>
      <x:c r="F27" s="2" t="n">
        <x:v>23</x:v>
      </x:c>
    </x:row>
    <x:row r="28" ht="23" customHeight="1">
      <x:c r="A28" s="10" t="str">
        <x:v>A023</x:v>
      </x:c>
      <x:c r="B28" s="11" t="n">
        <x:v>46277</x:v>
      </x:c>
      <x:c r="C28" s="10" t="str">
        <x:v>Meta Ads</x:v>
      </x:c>
      <x:c r="D28" s="13" t="n">
        <x:v>593</x:v>
      </x:c>
      <x:c r="E28" s="10" t="str">
        <x:v>UAH</x:v>
      </x:c>
      <x:c r="F28" s="10" t="n">
        <x:v>24</x:v>
      </x:c>
    </x:row>
    <x:row r="29" ht="23" customHeight="1">
      <x:c r="A29" s="2" t="str">
        <x:v>A024</x:v>
      </x:c>
      <x:c r="B29" s="12" t="n">
        <x:v>46277</x:v>
      </x:c>
      <x:c r="C29" s="2" t="str">
        <x:v>Google Ads</x:v>
      </x:c>
      <x:c r="D29" s="14" t="n">
        <x:v>713</x:v>
      </x:c>
      <x:c r="E29" s="2" t="str">
        <x:v>UAH</x:v>
      </x:c>
      <x:c r="F29" s="2" t="n">
        <x:v>25</x:v>
      </x:c>
    </x:row>
    <x:row r="30" ht="23" customHeight="1">
      <x:c r="A30" s="10" t="str">
        <x:v>A025</x:v>
      </x:c>
      <x:c r="B30" s="11" t="n">
        <x:v>46278</x:v>
      </x:c>
      <x:c r="C30" s="10" t="str">
        <x:v>Meta Ads</x:v>
      </x:c>
      <x:c r="D30" s="13" t="n">
        <x:v>606</x:v>
      </x:c>
      <x:c r="E30" s="10" t="str">
        <x:v>UAH</x:v>
      </x:c>
      <x:c r="F30" s="10" t="n">
        <x:v>26</x:v>
      </x:c>
    </x:row>
    <x:row r="31" ht="23" customHeight="1">
      <x:c r="A31" s="2" t="str">
        <x:v>A026</x:v>
      </x:c>
      <x:c r="B31" s="12" t="n">
        <x:v>46278</x:v>
      </x:c>
      <x:c r="C31" s="2" t="str">
        <x:v>Google Ads</x:v>
      </x:c>
      <x:c r="D31" s="14" t="n">
        <x:v>726</x:v>
      </x:c>
      <x:c r="E31" s="2" t="str">
        <x:v>UAH</x:v>
      </x:c>
      <x:c r="F31" s="2" t="n">
        <x:v>27</x:v>
      </x:c>
    </x:row>
    <x:row r="32" ht="23" customHeight="1">
      <x:c r="A32" s="10" t="str">
        <x:v>A027</x:v>
      </x:c>
      <x:c r="B32" s="11" t="n">
        <x:v>46279</x:v>
      </x:c>
      <x:c r="C32" s="10" t="str">
        <x:v>Meta Ads</x:v>
      </x:c>
      <x:c r="D32" s="13" t="n">
        <x:v>619</x:v>
      </x:c>
      <x:c r="E32" s="10" t="str">
        <x:v>UAH</x:v>
      </x:c>
      <x:c r="F32" s="10" t="n">
        <x:v>28</x:v>
      </x:c>
    </x:row>
    <x:row r="33" ht="23" customHeight="1">
      <x:c r="A33" s="2" t="str">
        <x:v>A028</x:v>
      </x:c>
      <x:c r="B33" s="12" t="n">
        <x:v>46279</x:v>
      </x:c>
      <x:c r="C33" s="2" t="str">
        <x:v>Google Ads</x:v>
      </x:c>
      <x:c r="D33" s="14" t="n">
        <x:v>739</x:v>
      </x:c>
      <x:c r="E33" s="2" t="str">
        <x:v>UAH</x:v>
      </x:c>
      <x:c r="F33" s="2" t="n">
        <x:v>29</x:v>
      </x:c>
    </x:row>
    <x:row r="34" ht="23" customHeight="1">
      <x:c r="A34" s="10" t="str">
        <x:v>A029</x:v>
      </x:c>
      <x:c r="B34" s="11" t="n">
        <x:v>46280</x:v>
      </x:c>
      <x:c r="C34" s="10" t="str">
        <x:v>Meta Ads</x:v>
      </x:c>
      <x:c r="D34" s="13" t="n">
        <x:v>632</x:v>
      </x:c>
      <x:c r="E34" s="10" t="str">
        <x:v>UAH</x:v>
      </x:c>
      <x:c r="F34" s="10" t="n">
        <x:v>30</x:v>
      </x:c>
    </x:row>
    <x:row r="35" ht="23" customHeight="1">
      <x:c r="A35" s="2" t="str">
        <x:v>A030</x:v>
      </x:c>
      <x:c r="B35" s="12" t="n">
        <x:v>46280</x:v>
      </x:c>
      <x:c r="C35" s="2" t="str">
        <x:v>Google Ads</x:v>
      </x:c>
      <x:c r="D35" s="14" t="n">
        <x:v>752</x:v>
      </x:c>
      <x:c r="E35" s="2" t="str">
        <x:v>UAH</x:v>
      </x:c>
      <x:c r="F35" s="2" t="n">
        <x:v>31</x:v>
      </x:c>
    </x:row>
    <x:row r="36" ht="23" customHeight="1">
      <x:c r="A36" s="10" t="str">
        <x:v>A031</x:v>
      </x:c>
      <x:c r="B36" s="11" t="n">
        <x:v>46281</x:v>
      </x:c>
      <x:c r="C36" s="10" t="str">
        <x:v>Meta Ads</x:v>
      </x:c>
      <x:c r="D36" s="13" t="n">
        <x:v>645</x:v>
      </x:c>
      <x:c r="E36" s="10" t="str">
        <x:v>UAH</x:v>
      </x:c>
      <x:c r="F36" s="10" t="n">
        <x:v>32</x:v>
      </x:c>
    </x:row>
    <x:row r="37" ht="23" customHeight="1">
      <x:c r="A37" s="2" t="str">
        <x:v>A032</x:v>
      </x:c>
      <x:c r="B37" s="12" t="n">
        <x:v>46281</x:v>
      </x:c>
      <x:c r="C37" s="2" t="str">
        <x:v>Google Ads</x:v>
      </x:c>
      <x:c r="D37" s="14" t="n">
        <x:v>765</x:v>
      </x:c>
      <x:c r="E37" s="2" t="str">
        <x:v>UAH</x:v>
      </x:c>
      <x:c r="F37" s="2" t="n">
        <x:v>33</x:v>
      </x:c>
    </x:row>
    <x:row r="38" ht="23" customHeight="1">
      <x:c r="A38" s="10" t="str">
        <x:v>A033</x:v>
      </x:c>
      <x:c r="B38" s="11" t="n">
        <x:v>46282</x:v>
      </x:c>
      <x:c r="C38" s="10" t="str">
        <x:v>Meta Ads</x:v>
      </x:c>
      <x:c r="D38" s="13" t="n">
        <x:v>658</x:v>
      </x:c>
      <x:c r="E38" s="10" t="str">
        <x:v>UAH</x:v>
      </x:c>
      <x:c r="F38" s="10" t="n">
        <x:v>34</x:v>
      </x:c>
    </x:row>
    <x:row r="39" ht="23" customHeight="1">
      <x:c r="A39" s="2" t="str">
        <x:v>A034</x:v>
      </x:c>
      <x:c r="B39" s="12" t="n">
        <x:v>46282</x:v>
      </x:c>
      <x:c r="C39" s="2" t="str">
        <x:v>Google Ads</x:v>
      </x:c>
      <x:c r="D39" s="14" t="n">
        <x:v>778</x:v>
      </x:c>
      <x:c r="E39" s="2" t="str">
        <x:v>UAH</x:v>
      </x:c>
      <x:c r="F39" s="2" t="n">
        <x:v>35</x:v>
      </x:c>
    </x:row>
    <x:row r="40" ht="23" customHeight="1">
      <x:c r="A40" s="10" t="str">
        <x:v>A035</x:v>
      </x:c>
      <x:c r="B40" s="11" t="n">
        <x:v>46283</x:v>
      </x:c>
      <x:c r="C40" s="10" t="str">
        <x:v>Meta Ads</x:v>
      </x:c>
      <x:c r="D40" s="13" t="n">
        <x:v>671</x:v>
      </x:c>
      <x:c r="E40" s="10" t="str">
        <x:v>UAH</x:v>
      </x:c>
      <x:c r="F40" s="10" t="n">
        <x:v>36</x:v>
      </x:c>
    </x:row>
    <x:row r="41" ht="23" customHeight="1">
      <x:c r="A41" s="2" t="str">
        <x:v>A036</x:v>
      </x:c>
      <x:c r="B41" s="12" t="n">
        <x:v>46283</x:v>
      </x:c>
      <x:c r="C41" s="2" t="str">
        <x:v>Google Ads</x:v>
      </x:c>
      <x:c r="D41" s="14" t="n">
        <x:v>791</x:v>
      </x:c>
      <x:c r="E41" s="2" t="str">
        <x:v>UAH</x:v>
      </x:c>
      <x:c r="F41" s="2" t="n">
        <x:v>37</x:v>
      </x:c>
    </x:row>
    <x:row r="42" ht="23" customHeight="1">
      <x:c r="A42" s="10" t="str">
        <x:v>A037</x:v>
      </x:c>
      <x:c r="B42" s="11" t="n">
        <x:v>46284</x:v>
      </x:c>
      <x:c r="C42" s="10" t="str">
        <x:v>Meta Ads</x:v>
      </x:c>
      <x:c r="D42" s="13" t="n">
        <x:v>684</x:v>
      </x:c>
      <x:c r="E42" s="10" t="str">
        <x:v>UAH</x:v>
      </x:c>
      <x:c r="F42" s="10" t="n">
        <x:v>38</x:v>
      </x:c>
    </x:row>
    <x:row r="43" ht="23" customHeight="1">
      <x:c r="A43" s="2" t="str">
        <x:v>A038</x:v>
      </x:c>
      <x:c r="B43" s="12" t="n">
        <x:v>46284</x:v>
      </x:c>
      <x:c r="C43" s="2" t="str">
        <x:v>Google Ads</x:v>
      </x:c>
      <x:c r="D43" s="14" t="n">
        <x:v>804</x:v>
      </x:c>
      <x:c r="E43" s="2" t="str">
        <x:v>UAH</x:v>
      </x:c>
      <x:c r="F43" s="2" t="n">
        <x:v>39</x:v>
      </x:c>
    </x:row>
    <x:row r="44" ht="23" customHeight="1">
      <x:c r="A44" s="10" t="str">
        <x:v>A039</x:v>
      </x:c>
      <x:c r="B44" s="11" t="n">
        <x:v>46285</x:v>
      </x:c>
      <x:c r="C44" s="10" t="str">
        <x:v>Meta Ads</x:v>
      </x:c>
      <x:c r="D44" s="13" t="n">
        <x:v>697</x:v>
      </x:c>
      <x:c r="E44" s="10" t="str">
        <x:v>UAH</x:v>
      </x:c>
      <x:c r="F44" s="10" t="n">
        <x:v>40</x:v>
      </x:c>
    </x:row>
    <x:row r="45" ht="23" customHeight="1">
      <x:c r="A45" s="2" t="str">
        <x:v>A040</x:v>
      </x:c>
      <x:c r="B45" s="12" t="n">
        <x:v>46285</x:v>
      </x:c>
      <x:c r="C45" s="2" t="str">
        <x:v>Google Ads</x:v>
      </x:c>
      <x:c r="D45" s="14" t="n">
        <x:v>817</x:v>
      </x:c>
      <x:c r="E45" s="2" t="str">
        <x:v>UAH</x:v>
      </x:c>
      <x:c r="F45" s="2" t="n">
        <x:v>41</x:v>
      </x:c>
    </x:row>
    <x:row r="46" ht="23" customHeight="1">
      <x:c r="A46" s="10" t="str">
        <x:v>A041</x:v>
      </x:c>
      <x:c r="B46" s="11" t="n">
        <x:v>46286</x:v>
      </x:c>
      <x:c r="C46" s="10" t="str">
        <x:v>Meta Ads</x:v>
      </x:c>
      <x:c r="D46" s="13" t="n">
        <x:v>710</x:v>
      </x:c>
      <x:c r="E46" s="10" t="str">
        <x:v>UAH</x:v>
      </x:c>
      <x:c r="F46" s="10" t="n">
        <x:v>42</x:v>
      </x:c>
    </x:row>
    <x:row r="47" ht="23" customHeight="1">
      <x:c r="A47" s="2" t="str">
        <x:v>A042</x:v>
      </x:c>
      <x:c r="B47" s="12" t="n">
        <x:v>46286</x:v>
      </x:c>
      <x:c r="C47" s="2" t="str">
        <x:v>Google Ads</x:v>
      </x:c>
      <x:c r="D47" s="14" t="n">
        <x:v>830</x:v>
      </x:c>
      <x:c r="E47" s="2" t="str">
        <x:v>UAH</x:v>
      </x:c>
      <x:c r="F47" s="2" t="n">
        <x:v>43</x:v>
      </x:c>
    </x:row>
    <x:row r="48" ht="23" customHeight="1">
      <x:c r="A48" s="10" t="str">
        <x:v>A043</x:v>
      </x:c>
      <x:c r="B48" s="11" t="n">
        <x:v>46287</x:v>
      </x:c>
      <x:c r="C48" s="10" t="str">
        <x:v>Meta Ads</x:v>
      </x:c>
      <x:c r="D48" s="13" t="n">
        <x:v>723</x:v>
      </x:c>
      <x:c r="E48" s="10" t="str">
        <x:v>UAH</x:v>
      </x:c>
      <x:c r="F48" s="10" t="n">
        <x:v>44</x:v>
      </x:c>
    </x:row>
    <x:row r="49" ht="23" customHeight="1">
      <x:c r="A49" s="2" t="str">
        <x:v>A044</x:v>
      </x:c>
      <x:c r="B49" s="12" t="n">
        <x:v>46287</x:v>
      </x:c>
      <x:c r="C49" s="2" t="str">
        <x:v>Google Ads</x:v>
      </x:c>
      <x:c r="D49" s="14" t="n">
        <x:v>843</x:v>
      </x:c>
      <x:c r="E49" s="2" t="str">
        <x:v>UAH</x:v>
      </x:c>
      <x:c r="F49" s="2" t="n">
        <x:v>45</x:v>
      </x:c>
    </x:row>
    <x:row r="50" ht="23" customHeight="1">
      <x:c r="A50" s="10" t="str">
        <x:v>A045</x:v>
      </x:c>
      <x:c r="B50" s="11" t="n">
        <x:v>46288</x:v>
      </x:c>
      <x:c r="C50" s="10" t="str">
        <x:v>Meta Ads</x:v>
      </x:c>
      <x:c r="D50" s="13" t="n">
        <x:v>736</x:v>
      </x:c>
      <x:c r="E50" s="10" t="str">
        <x:v>UAH</x:v>
      </x:c>
      <x:c r="F50" s="10" t="n">
        <x:v>46</x:v>
      </x:c>
    </x:row>
    <x:row r="51" ht="23" customHeight="1">
      <x:c r="A51" s="2" t="str">
        <x:v>A046</x:v>
      </x:c>
      <x:c r="B51" s="12" t="n">
        <x:v>46288</x:v>
      </x:c>
      <x:c r="C51" s="2" t="str">
        <x:v>Google Ads</x:v>
      </x:c>
      <x:c r="D51" s="14" t="n">
        <x:v>856</x:v>
      </x:c>
      <x:c r="E51" s="2" t="str">
        <x:v>UAH</x:v>
      </x:c>
      <x:c r="F51" s="2" t="n">
        <x:v>47</x:v>
      </x:c>
    </x:row>
    <x:row r="52" ht="23" customHeight="1">
      <x:c r="A52" s="10" t="str">
        <x:v>A047</x:v>
      </x:c>
      <x:c r="B52" s="11" t="n">
        <x:v>46289</x:v>
      </x:c>
      <x:c r="C52" s="10" t="str">
        <x:v>Meta Ads</x:v>
      </x:c>
      <x:c r="D52" s="13" t="n">
        <x:v>749</x:v>
      </x:c>
      <x:c r="E52" s="10" t="str">
        <x:v>UAH</x:v>
      </x:c>
      <x:c r="F52" s="10" t="n">
        <x:v>48</x:v>
      </x:c>
    </x:row>
    <x:row r="53" ht="23" customHeight="1">
      <x:c r="A53" s="2" t="str">
        <x:v>A048</x:v>
      </x:c>
      <x:c r="B53" s="12" t="n">
        <x:v>46289</x:v>
      </x:c>
      <x:c r="C53" s="2" t="str">
        <x:v>Google Ads</x:v>
      </x:c>
      <x:c r="D53" s="14" t="n">
        <x:v>869</x:v>
      </x:c>
      <x:c r="E53" s="2" t="str">
        <x:v>UAH</x:v>
      </x:c>
      <x:c r="F53" s="2" t="n">
        <x:v>49</x:v>
      </x:c>
    </x:row>
    <x:row r="54" ht="23" customHeight="1">
      <x:c r="A54" s="10" t="str">
        <x:v>A049</x:v>
      </x:c>
      <x:c r="B54" s="11" t="n">
        <x:v>46290</x:v>
      </x:c>
      <x:c r="C54" s="10" t="str">
        <x:v>Meta Ads</x:v>
      </x:c>
      <x:c r="D54" s="13" t="n">
        <x:v>762</x:v>
      </x:c>
      <x:c r="E54" s="10" t="str">
        <x:v>UAH</x:v>
      </x:c>
      <x:c r="F54" s="10" t="n">
        <x:v>50</x:v>
      </x:c>
    </x:row>
    <x:row r="55" ht="23" customHeight="1">
      <x:c r="A55" s="2" t="str">
        <x:v>A050</x:v>
      </x:c>
      <x:c r="B55" s="12" t="n">
        <x:v>46290</x:v>
      </x:c>
      <x:c r="C55" s="2" t="str">
        <x:v>Google Ads</x:v>
      </x:c>
      <x:c r="D55" s="14" t="n">
        <x:v>882</x:v>
      </x:c>
      <x:c r="E55" s="2" t="str">
        <x:v>UAH</x:v>
      </x:c>
      <x:c r="F55" s="2" t="n">
        <x:v>51</x:v>
      </x:c>
    </x:row>
    <x:row r="56" ht="23" customHeight="1">
      <x:c r="A56" s="10" t="str">
        <x:v>A051</x:v>
      </x:c>
      <x:c r="B56" s="11" t="n">
        <x:v>46291</x:v>
      </x:c>
      <x:c r="C56" s="10" t="str">
        <x:v>Meta Ads</x:v>
      </x:c>
      <x:c r="D56" s="13" t="n">
        <x:v>775</x:v>
      </x:c>
      <x:c r="E56" s="10" t="str">
        <x:v>UAH</x:v>
      </x:c>
      <x:c r="F56" s="10" t="n">
        <x:v>52</x:v>
      </x:c>
    </x:row>
    <x:row r="57" ht="23" customHeight="1">
      <x:c r="A57" s="2" t="str">
        <x:v>A052</x:v>
      </x:c>
      <x:c r="B57" s="12" t="n">
        <x:v>46291</x:v>
      </x:c>
      <x:c r="C57" s="2" t="str">
        <x:v>Google Ads</x:v>
      </x:c>
      <x:c r="D57" s="14" t="n">
        <x:v>895</x:v>
      </x:c>
      <x:c r="E57" s="2" t="str">
        <x:v>UAH</x:v>
      </x:c>
      <x:c r="F57" s="2" t="n">
        <x:v>53</x:v>
      </x:c>
    </x:row>
    <x:row r="58" ht="23" customHeight="1">
      <x:c r="A58" s="10" t="str">
        <x:v>A053</x:v>
      </x:c>
      <x:c r="B58" s="11" t="n">
        <x:v>46292</x:v>
      </x:c>
      <x:c r="C58" s="10" t="str">
        <x:v>Meta Ads</x:v>
      </x:c>
      <x:c r="D58" s="13" t="n">
        <x:v>788</x:v>
      </x:c>
      <x:c r="E58" s="10" t="str">
        <x:v>UAH</x:v>
      </x:c>
      <x:c r="F58" s="10" t="n">
        <x:v>54</x:v>
      </x:c>
    </x:row>
    <x:row r="59" ht="23" customHeight="1">
      <x:c r="A59" s="2" t="str">
        <x:v>A054</x:v>
      </x:c>
      <x:c r="B59" s="12" t="n">
        <x:v>46292</x:v>
      </x:c>
      <x:c r="C59" s="2" t="str">
        <x:v>Google Ads</x:v>
      </x:c>
      <x:c r="D59" s="14" t="n">
        <x:v>908</x:v>
      </x:c>
      <x:c r="E59" s="2" t="str">
        <x:v>UAH</x:v>
      </x:c>
      <x:c r="F59" s="2" t="n">
        <x:v>55</x:v>
      </x:c>
    </x:row>
    <x:row r="60" ht="23" customHeight="1">
      <x:c r="A60" s="10" t="str">
        <x:v>A055</x:v>
      </x:c>
      <x:c r="B60" s="11" t="n">
        <x:v>46293</x:v>
      </x:c>
      <x:c r="C60" s="10" t="str">
        <x:v>Meta Ads</x:v>
      </x:c>
      <x:c r="D60" s="13" t="n">
        <x:v>801</x:v>
      </x:c>
      <x:c r="E60" s="10" t="str">
        <x:v>UAH</x:v>
      </x:c>
      <x:c r="F60" s="10" t="n">
        <x:v>56</x:v>
      </x:c>
    </x:row>
    <x:row r="61" ht="23" customHeight="1">
      <x:c r="A61" s="2" t="str">
        <x:v>A056</x:v>
      </x:c>
      <x:c r="B61" s="12" t="n">
        <x:v>46293</x:v>
      </x:c>
      <x:c r="C61" s="2" t="str">
        <x:v>Google Ads</x:v>
      </x:c>
      <x:c r="D61" s="14" t="n">
        <x:v>921</x:v>
      </x:c>
      <x:c r="E61" s="2" t="str">
        <x:v>UAH</x:v>
      </x:c>
      <x:c r="F61" s="2" t="n">
        <x:v>57</x:v>
      </x:c>
    </x:row>
    <x:row r="62" ht="23" customHeight="1">
      <x:c r="A62" s="10" t="str">
        <x:v>A057</x:v>
      </x:c>
      <x:c r="B62" s="11" t="n">
        <x:v>46294</x:v>
      </x:c>
      <x:c r="C62" s="10" t="str">
        <x:v>Meta Ads</x:v>
      </x:c>
      <x:c r="D62" s="13" t="n">
        <x:v>814</x:v>
      </x:c>
      <x:c r="E62" s="10" t="str">
        <x:v>UAH</x:v>
      </x:c>
      <x:c r="F62" s="10" t="n">
        <x:v>58</x:v>
      </x:c>
    </x:row>
    <x:row r="63" ht="23" customHeight="1">
      <x:c r="A63" s="2" t="str">
        <x:v>A058</x:v>
      </x:c>
      <x:c r="B63" s="12" t="n">
        <x:v>46294</x:v>
      </x:c>
      <x:c r="C63" s="2" t="str">
        <x:v>Google Ads</x:v>
      </x:c>
      <x:c r="D63" s="14" t="n">
        <x:v>934</x:v>
      </x:c>
      <x:c r="E63" s="2" t="str">
        <x:v>UAH</x:v>
      </x:c>
      <x:c r="F63" s="2" t="n">
        <x:v>59</x:v>
      </x:c>
    </x:row>
    <x:row r="64" ht="23" customHeight="1">
      <x:c r="A64" s="10" t="str">
        <x:v>A059</x:v>
      </x:c>
      <x:c r="B64" s="11" t="n">
        <x:v>46295</x:v>
      </x:c>
      <x:c r="C64" s="10" t="str">
        <x:v>Meta Ads</x:v>
      </x:c>
      <x:c r="D64" s="13" t="n">
        <x:v>827</x:v>
      </x:c>
      <x:c r="E64" s="10" t="str">
        <x:v>UAH</x:v>
      </x:c>
      <x:c r="F64" s="10" t="n">
        <x:v>60</x:v>
      </x:c>
    </x:row>
    <x:row r="65" ht="23" customHeight="1">
      <x:c r="A65" s="2" t="str">
        <x:v>A060</x:v>
      </x:c>
      <x:c r="B65" s="12" t="n">
        <x:v>46295</x:v>
      </x:c>
      <x:c r="C65" s="2" t="str">
        <x:v>Google Ads</x:v>
      </x:c>
      <x:c r="D65" s="14" t="n">
        <x:v>947</x:v>
      </x:c>
      <x:c r="E65" s="2" t="str">
        <x:v>UAH</x:v>
      </x:c>
      <x:c r="F65" s="2" t="n">
        <x:v>61</x:v>
      </x:c>
    </x:row>
    <x:row r="66" ht="23" customHeight="1">
      <x:c r="A66" s="2"/>
      <x:c r="B66" s="2"/>
      <x:c r="C66" s="2"/>
      <x:c r="D66" s="2"/>
      <x:c r="E66" s="2"/>
      <x:c r="F66" s="2"/>
    </x:row>
    <x:row r="67" ht="23" customHeight="1">
      <x:c r="A67" s="2"/>
      <x:c r="B67" s="2"/>
      <x:c r="C67" s="2"/>
      <x:c r="D67" s="2"/>
      <x:c r="E67" s="2"/>
      <x:c r="F67" s="2"/>
    </x:row>
    <x:row r="68" ht="23" customHeight="1">
      <x:c r="A68" s="2"/>
      <x:c r="B68" s="2"/>
      <x:c r="C68" s="2"/>
      <x:c r="D68" s="2"/>
      <x:c r="E68" s="2"/>
      <x:c r="F68" s="2"/>
    </x:row>
    <x:row r="69" ht="23" customHeight="1">
      <x:c r="A69" s="2"/>
      <x:c r="B69" s="2"/>
      <x:c r="C69" s="2"/>
      <x:c r="D69" s="2"/>
      <x:c r="E69" s="2"/>
      <x:c r="F69" s="2"/>
    </x:row>
    <x:row r="70" ht="23" customHeight="1">
      <x:c r="A70" s="2"/>
      <x:c r="B70" s="2"/>
      <x:c r="C70" s="2"/>
      <x:c r="D70" s="2"/>
      <x:c r="E70" s="2"/>
      <x:c r="F70" s="2"/>
    </x:row>
  </x:sheetData>
  <x:pageMargins left="0.7" right="0.7" top="0.75" bottom="0.75" header="0.3" footer="0.3"/>
  <x:tableParts count="1">
    <x:tablePart xmlns:r="http://schemas.openxmlformats.org/officeDocument/2006/relationships" r:id="Raaea8350e0704857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6" hidden="0" customWidth="1"/>
    <x:col min="2" max="2" width="28" hidden="0" customWidth="1"/>
    <x:col min="3" max="3" width="24" hidden="0" customWidth="1"/>
    <x:col min="4" max="4" width="24" hidden="0" customWidth="1"/>
    <x:col min="5" max="5" width="14" hidden="0" customWidth="1"/>
    <x:col min="6" max="6" width="16" hidden="0" customWidth="1"/>
  </x:cols>
  <x:sheetData>
    <x:row r="1" ht="23" customHeight="1">
      <x:c r="A1" s="2"/>
      <x:c r="B1" s="2"/>
      <x:c r="C1" s="2"/>
      <x:c r="D1" s="2"/>
      <x:c r="E1" s="2"/>
      <x:c r="F1" s="2"/>
    </x:row>
    <x:row r="2" ht="23" customHeight="1">
      <x:c r="A2" s="3" t="str">
        <x:v>Довідник товарів</x:v>
      </x:c>
      <x:c r="B2" s="2"/>
      <x:c r="C2" s="2"/>
      <x:c r="D2" s="2"/>
      <x:c r="E2" s="2"/>
      <x:c r="F2" s="2"/>
    </x:row>
    <x:row r="3" ht="23" customHeight="1">
      <x:c r="A3" s="4" t="str">
        <x:v>Джерело: синтетичний products.csv. Собівартість незмінна протягом демонстраційного місяця.</x:v>
      </x:c>
      <x:c r="B3" s="2"/>
      <x:c r="C3" s="2"/>
      <x:c r="D3" s="2"/>
      <x:c r="E3" s="2"/>
      <x:c r="F3" s="2"/>
    </x:row>
    <x:row r="4" ht="23" customHeight="1">
      <x:c r="A4" s="5"/>
      <x:c r="B4" s="5"/>
      <x:c r="C4" s="5"/>
      <x:c r="D4" s="5"/>
      <x:c r="E4" s="5"/>
      <x:c r="F4" s="5"/>
    </x:row>
    <x:row r="5" ht="38" customHeight="1">
      <x:c r="A5" s="9" t="str">
        <x:v>ID</x:v>
      </x:c>
      <x:c r="B5" s="9" t="str">
        <x:v>Назва товару</x:v>
      </x:c>
      <x:c r="C5" s="9" t="str">
        <x:v>Категорія</x:v>
      </x:c>
      <x:c r="D5" s="9" t="str">
        <x:v>Собівартість, грн</x:v>
      </x:c>
      <x:c r="E5" s="9" t="str">
        <x:v>Валюта</x:v>
      </x:c>
      <x:c r="F5" s="9" t="str">
        <x:v>Рядок CSV</x:v>
      </x:c>
    </x:row>
    <x:row r="6" ht="23" customHeight="1">
      <x:c r="A6" s="10" t="str">
        <x:v>P001</x:v>
      </x:c>
      <x:c r="B6" s="10" t="str">
        <x:v>Лампа настільна</x:v>
      </x:c>
      <x:c r="C6" s="10" t="str">
        <x:v>Освітлення</x:v>
      </x:c>
      <x:c r="D6" s="13" t="n">
        <x:v>480</x:v>
      </x:c>
      <x:c r="E6" s="10" t="str">
        <x:v>UAH</x:v>
      </x:c>
      <x:c r="F6" s="10" t="n">
        <x:v>2</x:v>
      </x:c>
    </x:row>
    <x:row r="7" ht="23" customHeight="1">
      <x:c r="A7" s="2" t="str">
        <x:v>P002</x:v>
      </x:c>
      <x:c r="B7" s="2" t="str">
        <x:v>Органайзер</x:v>
      </x:c>
      <x:c r="C7" s="2" t="str">
        <x:v>Аксесуари</x:v>
      </x:c>
      <x:c r="D7" s="14" t="n">
        <x:v>190</x:v>
      </x:c>
      <x:c r="E7" s="2" t="str">
        <x:v>UAH</x:v>
      </x:c>
      <x:c r="F7" s="2" t="n">
        <x:v>3</x:v>
      </x:c>
    </x:row>
    <x:row r="8" ht="23" customHeight="1">
      <x:c r="A8" s="10" t="str">
        <x:v>P003</x:v>
      </x:c>
      <x:c r="B8" s="10" t="str">
        <x:v>Килимок</x:v>
      </x:c>
      <x:c r="C8" s="10" t="str">
        <x:v>Аксесуари</x:v>
      </x:c>
      <x:c r="D8" s="13" t="n">
        <x:v>240</x:v>
      </x:c>
      <x:c r="E8" s="10" t="str">
        <x:v>UAH</x:v>
      </x:c>
      <x:c r="F8" s="10" t="n">
        <x:v>4</x:v>
      </x:c>
    </x:row>
    <x:row r="9" ht="23" customHeight="1">
      <x:c r="A9" s="2" t="str">
        <x:v>P004</x:v>
      </x:c>
      <x:c r="B9" s="2" t="str">
        <x:v>Крісло</x:v>
      </x:c>
      <x:c r="C9" s="2" t="str">
        <x:v>Меблі</x:v>
      </x:c>
      <x:c r="D9" s="14" t="n">
        <x:v>2400</x:v>
      </x:c>
      <x:c r="E9" s="2" t="str">
        <x:v>UAH</x:v>
      </x:c>
      <x:c r="F9" s="2" t="n">
        <x:v>5</x:v>
      </x:c>
    </x:row>
    <x:row r="10" ht="23" customHeight="1">
      <x:c r="A10" s="10" t="str">
        <x:v>P005</x:v>
      </x:c>
      <x:c r="B10" s="10" t="str">
        <x:v>Полиця</x:v>
      </x:c>
      <x:c r="C10" s="10" t="str">
        <x:v>Меблі</x:v>
      </x:c>
      <x:c r="D10" s="13" t="n">
        <x:v>760</x:v>
      </x:c>
      <x:c r="E10" s="10" t="str">
        <x:v>UAH</x:v>
      </x:c>
      <x:c r="F10" s="10" t="n">
        <x:v>6</x:v>
      </x:c>
    </x:row>
    <x:row r="11" ht="23" customHeight="1">
      <x:c r="A11" s="2" t="str">
        <x:v>P006</x:v>
      </x:c>
      <x:c r="B11" s="2" t="str">
        <x:v>Торшер</x:v>
      </x:c>
      <x:c r="C11" s="2" t="str">
        <x:v>Освітлення</x:v>
      </x:c>
      <x:c r="D11" s="14" t="n">
        <x:v>1300</x:v>
      </x:c>
      <x:c r="E11" s="2" t="str">
        <x:v>UAH</x:v>
      </x:c>
      <x:c r="F11" s="2" t="n">
        <x:v>7</x:v>
      </x:c>
    </x:row>
    <x:row r="12" ht="23" customHeight="1">
      <x:c r="A12" s="2"/>
      <x:c r="B12" s="2"/>
      <x:c r="C12" s="2"/>
      <x:c r="D12" s="2"/>
      <x:c r="E12" s="2"/>
      <x:c r="F12" s="2"/>
    </x:row>
    <x:row r="13" ht="23" customHeight="1">
      <x:c r="A13" s="2"/>
      <x:c r="B13" s="2"/>
      <x:c r="C13" s="2"/>
      <x:c r="D13" s="2"/>
      <x:c r="E13" s="2"/>
      <x:c r="F13" s="2"/>
    </x:row>
    <x:row r="14" ht="23" customHeight="1">
      <x:c r="A14" s="2"/>
      <x:c r="B14" s="2"/>
      <x:c r="C14" s="2"/>
      <x:c r="D14" s="2"/>
      <x:c r="E14" s="2"/>
      <x:c r="F14" s="2"/>
    </x:row>
    <x:row r="15" ht="23" customHeight="1">
      <x:c r="A15" s="2"/>
      <x:c r="B15" s="2"/>
      <x:c r="C15" s="2"/>
      <x:c r="D15" s="2"/>
      <x:c r="E15" s="2"/>
      <x:c r="F15" s="2"/>
    </x:row>
  </x:sheetData>
  <x:pageMargins left="0.7" right="0.7" top="0.75" bottom="0.75" header="0.3" footer="0.3"/>
  <x:tableParts count="1">
    <x:tablePart xmlns:r="http://schemas.openxmlformats.org/officeDocument/2006/relationships" r:id="R69623a41b9874a4e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0" hidden="0" customWidth="1"/>
    <x:col min="2" max="2" width="14" hidden="0" customWidth="1"/>
    <x:col min="3" max="3" width="15" hidden="0" customWidth="1"/>
    <x:col min="4" max="4" width="16" hidden="0" customWidth="1"/>
    <x:col min="5" max="5" width="26" hidden="0" customWidth="1"/>
    <x:col min="6" max="6" width="78" hidden="0" customWidth="1"/>
  </x:cols>
  <x:sheetData>
    <x:row r="1" ht="23" customHeight="1">
      <x:c r="A1" s="2"/>
      <x:c r="B1" s="2"/>
      <x:c r="C1" s="2"/>
      <x:c r="D1" s="2"/>
      <x:c r="E1" s="2"/>
      <x:c r="F1" s="2"/>
    </x:row>
    <x:row r="2" ht="23" customHeight="1">
      <x:c r="A2" s="3" t="str">
        <x:v>Рядки, що не увійшли до розрахунків</x:v>
      </x:c>
      <x:c r="B2" s="2"/>
      <x:c r="C2" s="2"/>
      <x:c r="D2" s="2"/>
      <x:c r="E2" s="2"/>
      <x:c r="F2" s="2"/>
    </x:row>
    <x:row r="3" ht="23" customHeight="1">
      <x:c r="A3" s="4" t="str">
        <x:v>Дублі визначено після нормалізації значень. Суперечливі ID відхилено всією групою.</x:v>
      </x:c>
      <x:c r="B3" s="2"/>
      <x:c r="C3" s="2"/>
      <x:c r="D3" s="2"/>
      <x:c r="E3" s="2"/>
      <x:c r="F3" s="2"/>
    </x:row>
    <x:row r="4" ht="23" customHeight="1">
      <x:c r="A4" s="5"/>
      <x:c r="B4" s="5"/>
      <x:c r="C4" s="5"/>
      <x:c r="D4" s="5"/>
      <x:c r="E4" s="5"/>
      <x:c r="F4" s="5"/>
    </x:row>
    <x:row r="5" ht="38" customHeight="1">
      <x:c r="A5" s="9" t="str">
        <x:v>Джерело</x:v>
      </x:c>
      <x:c r="B5" s="9" t="str">
        <x:v>Рядок CSV</x:v>
      </x:c>
      <x:c r="C5" s="9" t="str">
        <x:v>ID</x:v>
      </x:c>
      <x:c r="D5" s="9" t="str">
        <x:v>Рішення</x:v>
      </x:c>
      <x:c r="E5" s="9" t="str">
        <x:v>Код правила</x:v>
      </x:c>
      <x:c r="F5" s="9" t="str">
        <x:v>Причина</x:v>
      </x:c>
    </x:row>
    <x:row r="6" ht="23" customHeight="1">
      <x:c r="A6" s="10" t="str">
        <x:v>products.csv</x:v>
      </x:c>
      <x:c r="B6" s="10" t="n">
        <x:v>8</x:v>
      </x:c>
      <x:c r="C6" s="10" t="str">
        <x:v>P002</x:v>
      </x:c>
      <x:c r="D6" s="10" t="str">
        <x:v>Дубль</x:v>
      </x:c>
      <x:c r="E6" s="10" t="str">
        <x:v>duplicate_exact</x:v>
      </x:c>
      <x:c r="F6" s="10" t="str">
        <x:v>Повтор уже прийнятого запису</x:v>
      </x:c>
    </x:row>
    <x:row r="7" ht="23" customHeight="1">
      <x:c r="A7" s="2" t="str">
        <x:v>products.csv</x:v>
      </x:c>
      <x:c r="B7" s="2" t="n">
        <x:v>9</x:v>
      </x:c>
      <x:c r="C7" s="2" t="str"/>
      <x:c r="D7" s="2" t="str">
        <x:v>Відхилено</x:v>
      </x:c>
      <x:c r="E7" s="2" t="str">
        <x:v>missing_id</x:v>
      </x:c>
      <x:c r="F7" s="2" t="str">
        <x:v>Порожній ідентифікатор</x:v>
      </x:c>
    </x:row>
    <x:row r="8" ht="23" customHeight="1">
      <x:c r="A8" s="10" t="str">
        <x:v>products.csv</x:v>
      </x:c>
      <x:c r="B8" s="10" t="n">
        <x:v>10</x:v>
      </x:c>
      <x:c r="C8" s="10" t="str">
        <x:v>P099</x:v>
      </x:c>
      <x:c r="D8" s="10" t="str">
        <x:v>Відхилено</x:v>
      </x:c>
      <x:c r="E8" s="10" t="str">
        <x:v>unsupported_currency</x:v>
      </x:c>
      <x:c r="F8" s="10" t="str">
        <x:v>Підтримується лише явно зазначена UAH</x:v>
      </x:c>
    </x:row>
    <x:row r="9" ht="23" customHeight="1">
      <x:c r="A9" s="2" t="str">
        <x:v>orders.csv</x:v>
      </x:c>
      <x:c r="B9" s="2" t="n">
        <x:v>242</x:v>
      </x:c>
      <x:c r="C9" s="2" t="str">
        <x:v>O0001</x:v>
      </x:c>
      <x:c r="D9" s="2" t="str">
        <x:v>Дубль</x:v>
      </x:c>
      <x:c r="E9" s="2" t="str">
        <x:v>duplicate_exact</x:v>
      </x:c>
      <x:c r="F9" s="2" t="str">
        <x:v>Повтор уже прийнятого запису</x:v>
      </x:c>
    </x:row>
    <x:row r="10" ht="23" customHeight="1">
      <x:c r="A10" s="10" t="str">
        <x:v>orders.csv</x:v>
      </x:c>
      <x:c r="B10" s="10" t="n">
        <x:v>243</x:v>
      </x:c>
      <x:c r="C10" s="10" t="str">
        <x:v>O0011</x:v>
      </x:c>
      <x:c r="D10" s="10" t="str">
        <x:v>Дубль</x:v>
      </x:c>
      <x:c r="E10" s="10" t="str">
        <x:v>duplicate_exact</x:v>
      </x:c>
      <x:c r="F10" s="10" t="str">
        <x:v>Повтор уже прийнятого запису</x:v>
      </x:c>
    </x:row>
    <x:row r="11" ht="23" customHeight="1">
      <x:c r="A11" s="2" t="str">
        <x:v>orders.csv</x:v>
      </x:c>
      <x:c r="B11" s="2" t="n">
        <x:v>244</x:v>
      </x:c>
      <x:c r="C11" s="2" t="str">
        <x:v>O0051</x:v>
      </x:c>
      <x:c r="D11" s="2" t="str">
        <x:v>Дубль</x:v>
      </x:c>
      <x:c r="E11" s="2" t="str">
        <x:v>duplicate_exact</x:v>
      </x:c>
      <x:c r="F11" s="2" t="str">
        <x:v>Повтор уже прийнятого запису</x:v>
      </x:c>
    </x:row>
    <x:row r="12" ht="23" customHeight="1">
      <x:c r="A12" s="10" t="str">
        <x:v>orders.csv</x:v>
      </x:c>
      <x:c r="B12" s="10" t="n">
        <x:v>245</x:v>
      </x:c>
      <x:c r="C12" s="10" t="str">
        <x:v>O0099</x:v>
      </x:c>
      <x:c r="D12" s="10" t="str">
        <x:v>Дубль</x:v>
      </x:c>
      <x:c r="E12" s="10" t="str">
        <x:v>duplicate_exact</x:v>
      </x:c>
      <x:c r="F12" s="10" t="str">
        <x:v>Повтор уже прийнятого запису</x:v>
      </x:c>
    </x:row>
    <x:row r="13" ht="23" customHeight="1">
      <x:c r="A13" s="2" t="str">
        <x:v>orders.csv</x:v>
      </x:c>
      <x:c r="B13" s="2" t="n">
        <x:v>246</x:v>
      </x:c>
      <x:c r="C13" s="2" t="str">
        <x:v>O0200</x:v>
      </x:c>
      <x:c r="D13" s="2" t="str">
        <x:v>Дубль</x:v>
      </x:c>
      <x:c r="E13" s="2" t="str">
        <x:v>duplicate_exact</x:v>
      </x:c>
      <x:c r="F13" s="2" t="str">
        <x:v>Повтор уже прийнятого запису</x:v>
      </x:c>
    </x:row>
    <x:row r="14" ht="23" customHeight="1">
      <x:c r="A14" s="10" t="str">
        <x:v>orders.csv</x:v>
      </x:c>
      <x:c r="B14" s="10" t="n">
        <x:v>247</x:v>
      </x:c>
      <x:c r="C14" s="10" t="str">
        <x:v>O0901</x:v>
      </x:c>
      <x:c r="D14" s="10" t="str">
        <x:v>Відхилено</x:v>
      </x:c>
      <x:c r="E14" s="10" t="str">
        <x:v>ambiguous_date</x:v>
      </x:c>
      <x:c r="F14" s="10" t="str">
        <x:v>Неоднозначний або непідтримуваний формат дати</x:v>
      </x:c>
    </x:row>
    <x:row r="15" ht="23" customHeight="1">
      <x:c r="A15" s="2" t="str">
        <x:v>orders.csv</x:v>
      </x:c>
      <x:c r="B15" s="2" t="n">
        <x:v>248</x:v>
      </x:c>
      <x:c r="C15" s="2" t="str">
        <x:v>O0902</x:v>
      </x:c>
      <x:c r="D15" s="2" t="str">
        <x:v>Відхилено</x:v>
      </x:c>
      <x:c r="E15" s="2" t="str">
        <x:v>unknown_status</x:v>
      </x:c>
      <x:c r="F15" s="2" t="str">
        <x:v>Невідомий статус</x:v>
      </x:c>
    </x:row>
    <x:row r="16" ht="23" customHeight="1">
      <x:c r="A16" s="10" t="str">
        <x:v>orders.csv</x:v>
      </x:c>
      <x:c r="B16" s="10" t="n">
        <x:v>249</x:v>
      </x:c>
      <x:c r="C16" s="10" t="str"/>
      <x:c r="D16" s="10" t="str">
        <x:v>Відхилено</x:v>
      </x:c>
      <x:c r="E16" s="10" t="str">
        <x:v>missing_id</x:v>
      </x:c>
      <x:c r="F16" s="10" t="str">
        <x:v>Порожній ідентифікатор</x:v>
      </x:c>
    </x:row>
    <x:row r="17" ht="23" customHeight="1">
      <x:c r="A17" s="2" t="str">
        <x:v>orders.csv</x:v>
      </x:c>
      <x:c r="B17" s="2" t="n">
        <x:v>250</x:v>
      </x:c>
      <x:c r="C17" s="2" t="str">
        <x:v>O0903</x:v>
      </x:c>
      <x:c r="D17" s="2" t="str">
        <x:v>Відхилено</x:v>
      </x:c>
      <x:c r="E17" s="2" t="str">
        <x:v>unknown_product</x:v>
      </x:c>
      <x:c r="F17" s="2" t="str">
        <x:v>Товар відсутній серед прийнятих товарів</x:v>
      </x:c>
    </x:row>
    <x:row r="18" ht="23" customHeight="1">
      <x:c r="A18" s="10" t="str">
        <x:v>orders.csv</x:v>
      </x:c>
      <x:c r="B18" s="10" t="n">
        <x:v>251</x:v>
      </x:c>
      <x:c r="C18" s="10" t="str">
        <x:v>O0904</x:v>
      </x:c>
      <x:c r="D18" s="10" t="str">
        <x:v>Відхилено</x:v>
      </x:c>
      <x:c r="E18" s="10" t="str">
        <x:v>unsupported_currency</x:v>
      </x:c>
      <x:c r="F18" s="10" t="str">
        <x:v>Підтримується лише явно зазначена UAH</x:v>
      </x:c>
    </x:row>
    <x:row r="19" ht="23" customHeight="1">
      <x:c r="A19" s="2" t="str">
        <x:v>orders.csv</x:v>
      </x:c>
      <x:c r="B19" s="2" t="n">
        <x:v>252</x:v>
      </x:c>
      <x:c r="C19" s="2" t="str">
        <x:v>O0905</x:v>
      </x:c>
      <x:c r="D19" s="2" t="str">
        <x:v>Відхилено</x:v>
      </x:c>
      <x:c r="E19" s="2" t="str">
        <x:v>invalid_quantity</x:v>
      </x:c>
      <x:c r="F19" s="2" t="str">
        <x:v>Кількість має бути додатним цілим числом</x:v>
      </x:c>
    </x:row>
    <x:row r="20" ht="23" customHeight="1">
      <x:c r="A20" s="10" t="str">
        <x:v>orders.csv</x:v>
      </x:c>
      <x:c r="B20" s="10" t="n">
        <x:v>253</x:v>
      </x:c>
      <x:c r="C20" s="10" t="str">
        <x:v>O0906</x:v>
      </x:c>
      <x:c r="D20" s="10" t="str">
        <x:v>Відхилено</x:v>
      </x:c>
      <x:c r="E20" s="10" t="str">
        <x:v>invalid_amount</x:v>
      </x:c>
      <x:c r="F20" s="10" t="str">
        <x:v>Неоднозначне або некоректне число</x:v>
      </x:c>
    </x:row>
    <x:row r="21" ht="23" customHeight="1">
      <x:c r="A21" s="2" t="str">
        <x:v>orders.csv</x:v>
      </x:c>
      <x:c r="B21" s="2" t="n">
        <x:v>254</x:v>
      </x:c>
      <x:c r="C21" s="2" t="str">
        <x:v>O0907</x:v>
      </x:c>
      <x:c r="D21" s="2" t="str">
        <x:v>Відхилено</x:v>
      </x:c>
      <x:c r="E21" s="2" t="str">
        <x:v>invalid_date</x:v>
      </x:c>
      <x:c r="F21" s="2" t="str">
        <x:v>Неіснуюча дата</x:v>
      </x:c>
    </x:row>
    <x:row r="22" ht="23" customHeight="1">
      <x:c r="A22" s="10" t="str">
        <x:v>orders.csv</x:v>
      </x:c>
      <x:c r="B22" s="10" t="n">
        <x:v>255</x:v>
      </x:c>
      <x:c r="C22" s="10" t="str">
        <x:v>O0908</x:v>
      </x:c>
      <x:c r="D22" s="10" t="str">
        <x:v>Відхилено</x:v>
      </x:c>
      <x:c r="E22" s="10" t="str">
        <x:v>outside_period</x:v>
      </x:c>
      <x:c r="F22" s="10" t="str">
        <x:v>Дата поза звітним місяцем</x:v>
      </x:c>
    </x:row>
    <x:row r="23" ht="23" customHeight="1">
      <x:c r="A23" s="2" t="str">
        <x:v>orders.csv</x:v>
      </x:c>
      <x:c r="B23" s="2" t="n">
        <x:v>256</x:v>
      </x:c>
      <x:c r="C23" s="2" t="str">
        <x:v>O0999</x:v>
      </x:c>
      <x:c r="D23" s="2" t="str">
        <x:v>Відхилено</x:v>
      </x:c>
      <x:c r="E23" s="2" t="str">
        <x:v>duplicate_conflict</x:v>
      </x:c>
      <x:c r="F23" s="2" t="str">
        <x:v>Один ID має суперечливі значення; відхилено всю групу</x:v>
      </x:c>
    </x:row>
    <x:row r="24" ht="23" customHeight="1">
      <x:c r="A24" s="10" t="str">
        <x:v>orders.csv</x:v>
      </x:c>
      <x:c r="B24" s="10" t="n">
        <x:v>257</x:v>
      </x:c>
      <x:c r="C24" s="10" t="str">
        <x:v>O0999</x:v>
      </x:c>
      <x:c r="D24" s="10" t="str">
        <x:v>Відхилено</x:v>
      </x:c>
      <x:c r="E24" s="10" t="str">
        <x:v>duplicate_conflict</x:v>
      </x:c>
      <x:c r="F24" s="10" t="str">
        <x:v>Один ID має суперечливі значення; відхилено всю групу</x:v>
      </x:c>
    </x:row>
    <x:row r="25" ht="23" customHeight="1">
      <x:c r="A25" s="2" t="str">
        <x:v>returns.csv</x:v>
      </x:c>
      <x:c r="B25" s="2" t="n">
        <x:v>20</x:v>
      </x:c>
      <x:c r="C25" s="2" t="str">
        <x:v>R001</x:v>
      </x:c>
      <x:c r="D25" s="2" t="str">
        <x:v>Дубль</x:v>
      </x:c>
      <x:c r="E25" s="2" t="str">
        <x:v>duplicate_exact</x:v>
      </x:c>
      <x:c r="F25" s="2" t="str">
        <x:v>Повтор уже прийнятого запису</x:v>
      </x:c>
    </x:row>
    <x:row r="26" ht="23" customHeight="1">
      <x:c r="A26" s="10" t="str">
        <x:v>returns.csv</x:v>
      </x:c>
      <x:c r="B26" s="10" t="n">
        <x:v>21</x:v>
      </x:c>
      <x:c r="C26" s="10" t="str">
        <x:v>R901</x:v>
      </x:c>
      <x:c r="D26" s="10" t="str">
        <x:v>Відхилено</x:v>
      </x:c>
      <x:c r="E26" s="10" t="str">
        <x:v>unknown_order</x:v>
      </x:c>
      <x:c r="F26" s="10" t="str">
        <x:v>Замовлення відсутнє серед прийнятих</x:v>
      </x:c>
    </x:row>
    <x:row r="27" ht="23" customHeight="1">
      <x:c r="A27" s="2" t="str">
        <x:v>returns.csv</x:v>
      </x:c>
      <x:c r="B27" s="2" t="n">
        <x:v>22</x:v>
      </x:c>
      <x:c r="C27" s="2" t="str">
        <x:v>R902</x:v>
      </x:c>
      <x:c r="D27" s="2" t="str">
        <x:v>Відхилено</x:v>
      </x:c>
      <x:c r="E27" s="2" t="str">
        <x:v>over_return</x:v>
      </x:c>
      <x:c r="F27" s="2" t="str">
        <x:v>Сумарна кількість повернень перевищує продаж; відхилено групу</x:v>
      </x:c>
    </x:row>
    <x:row r="28" ht="23" customHeight="1">
      <x:c r="A28" s="10" t="str">
        <x:v>returns.csv</x:v>
      </x:c>
      <x:c r="B28" s="10" t="n">
        <x:v>23</x:v>
      </x:c>
      <x:c r="C28" s="10" t="str">
        <x:v>R903</x:v>
      </x:c>
      <x:c r="D28" s="10" t="str">
        <x:v>Відхилено</x:v>
      </x:c>
      <x:c r="E28" s="10" t="str">
        <x:v>cancelled_return</x:v>
      </x:c>
      <x:c r="F28" s="10" t="str">
        <x:v>Повернення для скасованого замовлення</x:v>
      </x:c>
    </x:row>
    <x:row r="29" ht="23" customHeight="1">
      <x:c r="A29" s="2" t="str">
        <x:v>returns.csv</x:v>
      </x:c>
      <x:c r="B29" s="2" t="n">
        <x:v>24</x:v>
      </x:c>
      <x:c r="C29" s="2" t="str">
        <x:v>R904</x:v>
      </x:c>
      <x:c r="D29" s="2" t="str">
        <x:v>Відхилено</x:v>
      </x:c>
      <x:c r="E29" s="2" t="str">
        <x:v>return_before_order</x:v>
      </x:c>
      <x:c r="F29" s="2" t="str">
        <x:v>Повернення раніше замовлення</x:v>
      </x:c>
    </x:row>
    <x:row r="30" ht="23" customHeight="1">
      <x:c r="A30" s="10" t="str">
        <x:v>ad_spend.csv</x:v>
      </x:c>
      <x:c r="B30" s="10" t="n">
        <x:v>62</x:v>
      </x:c>
      <x:c r="C30" s="10" t="str">
        <x:v>A001</x:v>
      </x:c>
      <x:c r="D30" s="10" t="str">
        <x:v>Дубль</x:v>
      </x:c>
      <x:c r="E30" s="10" t="str">
        <x:v>duplicate_exact</x:v>
      </x:c>
      <x:c r="F30" s="10" t="str">
        <x:v>Повтор уже прийнятого запису</x:v>
      </x:c>
    </x:row>
    <x:row r="31" ht="23" customHeight="1">
      <x:c r="A31" s="2" t="str">
        <x:v>ad_spend.csv</x:v>
      </x:c>
      <x:c r="B31" s="2" t="n">
        <x:v>63</x:v>
      </x:c>
      <x:c r="C31" s="2" t="str">
        <x:v>A901</x:v>
      </x:c>
      <x:c r="D31" s="2" t="str">
        <x:v>Відхилено</x:v>
      </x:c>
      <x:c r="E31" s="2" t="str">
        <x:v>negative_amount</x:v>
      </x:c>
      <x:c r="F31" s="2" t="str">
        <x:v>Від’ємна сума</x:v>
      </x:c>
    </x:row>
    <x:row r="32" ht="23" customHeight="1">
      <x:c r="A32" s="10" t="str">
        <x:v>ad_spend.csv</x:v>
      </x:c>
      <x:c r="B32" s="10" t="n">
        <x:v>64</x:v>
      </x:c>
      <x:c r="C32" s="10" t="str">
        <x:v>A902</x:v>
      </x:c>
      <x:c r="D32" s="10" t="str">
        <x:v>Відхилено</x:v>
      </x:c>
      <x:c r="E32" s="10" t="str">
        <x:v>unsupported_currency</x:v>
      </x:c>
      <x:c r="F32" s="10" t="str">
        <x:v>Підтримується лише явно зазначена UAH</x:v>
      </x:c>
    </x:row>
    <x:row r="33" ht="23" customHeight="1">
      <x:c r="A33" s="2"/>
      <x:c r="B33" s="2"/>
      <x:c r="C33" s="2"/>
      <x:c r="D33" s="2"/>
      <x:c r="E33" s="2"/>
      <x:c r="F33" s="2"/>
    </x:row>
  </x:sheetData>
  <x:conditionalFormatting sqref="D6:D32">
    <x:cfRule type="containsText" dxfId="0" priority="1" operator="containsText" text="Відхилено"/>
  </x:conditionalFormatting>
  <x:pageMargins left="0.7" right="0.7" top="0.75" bottom="0.75" header="0.3" footer="0.3"/>
  <x:tableParts count="1">
    <x:tablePart xmlns:r="http://schemas.openxmlformats.org/officeDocument/2006/relationships" r:id="R8b42bf1439554ffc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0" hidden="0" customWidth="1"/>
    <x:col min="2" max="2" width="14" hidden="0" customWidth="1"/>
    <x:col min="3" max="3" width="15" hidden="0" customWidth="1"/>
    <x:col min="4" max="4" width="16" hidden="0" customWidth="1"/>
    <x:col min="5" max="5" width="26" hidden="0" customWidth="1"/>
    <x:col min="6" max="6" width="78" hidden="0" customWidth="1"/>
    <x:col min="7" max="7" width="150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</x:row>
    <x:row r="2" ht="23" customHeight="1">
      <x:c r="A2" s="3" t="str">
        <x:v>Повний журнал обробки</x:v>
      </x:c>
      <x:c r="B2" s="2"/>
      <x:c r="C2" s="2"/>
      <x:c r="D2" s="2"/>
      <x:c r="E2" s="2"/>
      <x:c r="F2" s="2"/>
      <x:c r="G2" s="2"/>
    </x:row>
    <x:row r="3" ht="23" customHeight="1">
      <x:c r="A3" s="4" t="str">
        <x:v>Кожен рядок джерел збережено один раз. raw_json містить початкові значення без виправлень.</x:v>
      </x:c>
      <x:c r="B3" s="2"/>
      <x:c r="C3" s="2"/>
      <x:c r="D3" s="2"/>
      <x:c r="E3" s="2"/>
      <x:c r="F3" s="2"/>
      <x:c r="G3" s="2"/>
    </x:row>
    <x:row r="4" ht="23" customHeight="1">
      <x:c r="A4" s="5"/>
      <x:c r="B4" s="5"/>
      <x:c r="C4" s="5"/>
      <x:c r="D4" s="5"/>
      <x:c r="E4" s="5"/>
      <x:c r="F4" s="5"/>
      <x:c r="G4" s="5"/>
    </x:row>
    <x:row r="5" ht="38" customHeight="1">
      <x:c r="A5" s="9" t="str">
        <x:v>Джерело</x:v>
      </x:c>
      <x:c r="B5" s="9" t="str">
        <x:v>Рядок CSV</x:v>
      </x:c>
      <x:c r="C5" s="9" t="str">
        <x:v>ID</x:v>
      </x:c>
      <x:c r="D5" s="9" t="str">
        <x:v>Рішення</x:v>
      </x:c>
      <x:c r="E5" s="9" t="str">
        <x:v>Код правила</x:v>
      </x:c>
      <x:c r="F5" s="9" t="str">
        <x:v>Причина</x:v>
      </x:c>
      <x:c r="G5" s="9" t="str">
        <x:v>Початкові значення (JSON)</x:v>
      </x:c>
    </x:row>
    <x:row r="6" ht="23" customHeight="1">
      <x:c r="A6" s="10" t="str">
        <x:v>products.csv</x:v>
      </x:c>
      <x:c r="B6" s="10" t="n">
        <x:v>2</x:v>
      </x:c>
      <x:c r="C6" s="10" t="str">
        <x:v>P001</x:v>
      </x:c>
      <x:c r="D6" s="10" t="str">
        <x:v>Прийнято</x:v>
      </x:c>
      <x:c r="E6" s="10" t="str"/>
      <x:c r="F6" s="10" t="str"/>
      <x:c r="G6" s="10" t="str">
        <x:v>{"category": "Освітлення", "currency": "UAH", "product_id": "P001", "product_name": "Лампа настільна", "unit_cost": "480"}</x:v>
      </x:c>
    </x:row>
    <x:row r="7" ht="23" customHeight="1">
      <x:c r="A7" s="2" t="str">
        <x:v>products.csv</x:v>
      </x:c>
      <x:c r="B7" s="2" t="n">
        <x:v>3</x:v>
      </x:c>
      <x:c r="C7" s="2" t="str">
        <x:v>P002</x:v>
      </x:c>
      <x:c r="D7" s="2" t="str">
        <x:v>Прийнято</x:v>
      </x:c>
      <x:c r="E7" s="2" t="str"/>
      <x:c r="F7" s="2" t="str"/>
      <x:c r="G7" s="2" t="str">
        <x:v>{"category": "Аксесуари", "currency": "UAH", "product_id": "P002", "product_name": "Органайзер", "unit_cost": "190"}</x:v>
      </x:c>
    </x:row>
    <x:row r="8" ht="23" customHeight="1">
      <x:c r="A8" s="10" t="str">
        <x:v>products.csv</x:v>
      </x:c>
      <x:c r="B8" s="10" t="n">
        <x:v>4</x:v>
      </x:c>
      <x:c r="C8" s="10" t="str">
        <x:v>P003</x:v>
      </x:c>
      <x:c r="D8" s="10" t="str">
        <x:v>Прийнято</x:v>
      </x:c>
      <x:c r="E8" s="10" t="str"/>
      <x:c r="F8" s="10" t="str"/>
      <x:c r="G8" s="10" t="str">
        <x:v>{"category": "Аксесуари", "currency": "UAH", "product_id": "P003", "product_name": "Килимок", "unit_cost": "240"}</x:v>
      </x:c>
    </x:row>
    <x:row r="9" ht="23" customHeight="1">
      <x:c r="A9" s="2" t="str">
        <x:v>products.csv</x:v>
      </x:c>
      <x:c r="B9" s="2" t="n">
        <x:v>5</x:v>
      </x:c>
      <x:c r="C9" s="2" t="str">
        <x:v>P004</x:v>
      </x:c>
      <x:c r="D9" s="2" t="str">
        <x:v>Прийнято</x:v>
      </x:c>
      <x:c r="E9" s="2" t="str"/>
      <x:c r="F9" s="2" t="str"/>
      <x:c r="G9" s="2" t="str">
        <x:v>{"category": "Меблі", "currency": "UAH", "product_id": "P004", "product_name": "Крісло", "unit_cost": "2400"}</x:v>
      </x:c>
    </x:row>
    <x:row r="10" ht="23" customHeight="1">
      <x:c r="A10" s="10" t="str">
        <x:v>products.csv</x:v>
      </x:c>
      <x:c r="B10" s="10" t="n">
        <x:v>6</x:v>
      </x:c>
      <x:c r="C10" s="10" t="str">
        <x:v>P005</x:v>
      </x:c>
      <x:c r="D10" s="10" t="str">
        <x:v>Прийнято</x:v>
      </x:c>
      <x:c r="E10" s="10" t="str"/>
      <x:c r="F10" s="10" t="str"/>
      <x:c r="G10" s="10" t="str">
        <x:v>{"category": "Меблі", "currency": "UAH", "product_id": "P005", "product_name": "Полиця", "unit_cost": "760"}</x:v>
      </x:c>
    </x:row>
    <x:row r="11" ht="23" customHeight="1">
      <x:c r="A11" s="2" t="str">
        <x:v>products.csv</x:v>
      </x:c>
      <x:c r="B11" s="2" t="n">
        <x:v>7</x:v>
      </x:c>
      <x:c r="C11" s="2" t="str">
        <x:v>P006</x:v>
      </x:c>
      <x:c r="D11" s="2" t="str">
        <x:v>Прийнято</x:v>
      </x:c>
      <x:c r="E11" s="2" t="str"/>
      <x:c r="F11" s="2" t="str"/>
      <x:c r="G11" s="2" t="str">
        <x:v>{"category": "Освітлення", "currency": "UAH", "product_id": "P006", "product_name": "Торшер", "unit_cost": "1300"}</x:v>
      </x:c>
    </x:row>
    <x:row r="12" ht="23" customHeight="1">
      <x:c r="A12" s="10" t="str">
        <x:v>products.csv</x:v>
      </x:c>
      <x:c r="B12" s="10" t="n">
        <x:v>8</x:v>
      </x:c>
      <x:c r="C12" s="10" t="str">
        <x:v>P002</x:v>
      </x:c>
      <x:c r="D12" s="10" t="str">
        <x:v>Дубль</x:v>
      </x:c>
      <x:c r="E12" s="10" t="str">
        <x:v>duplicate_exact</x:v>
      </x:c>
      <x:c r="F12" s="10" t="str">
        <x:v>Повтор уже прийнятого запису</x:v>
      </x:c>
      <x:c r="G12" s="10" t="str">
        <x:v>{"category": "Аксесуари", "currency": "UAH", "product_id": "P002", "product_name": "Органайзер", "unit_cost": "190"}</x:v>
      </x:c>
    </x:row>
    <x:row r="13" ht="23" customHeight="1">
      <x:c r="A13" s="2" t="str">
        <x:v>products.csv</x:v>
      </x:c>
      <x:c r="B13" s="2" t="n">
        <x:v>9</x:v>
      </x:c>
      <x:c r="C13" s="2" t="str"/>
      <x:c r="D13" s="2" t="str">
        <x:v>Відхилено</x:v>
      </x:c>
      <x:c r="E13" s="2" t="str">
        <x:v>missing_id</x:v>
      </x:c>
      <x:c r="F13" s="2" t="str">
        <x:v>Порожній ідентифікатор</x:v>
      </x:c>
      <x:c r="G13" s="2" t="str">
        <x:v>{"category": "Аксесуари", "currency": "UAH", "product_id": "", "product_name": "Тест без ID", "unit_cost": "100"}</x:v>
      </x:c>
    </x:row>
    <x:row r="14" ht="23" customHeight="1">
      <x:c r="A14" s="10" t="str">
        <x:v>products.csv</x:v>
      </x:c>
      <x:c r="B14" s="10" t="n">
        <x:v>10</x:v>
      </x:c>
      <x:c r="C14" s="10" t="str">
        <x:v>P099</x:v>
      </x:c>
      <x:c r="D14" s="10" t="str">
        <x:v>Відхилено</x:v>
      </x:c>
      <x:c r="E14" s="10" t="str">
        <x:v>unsupported_currency</x:v>
      </x:c>
      <x:c r="F14" s="10" t="str">
        <x:v>Підтримується лише явно зазначена UAH</x:v>
      </x:c>
      <x:c r="G14" s="10" t="str">
        <x:v>{"category": "Аксесуари", "currency": "$", "product_id": "P099", "product_name": "Тест валют", "unit_cost": "10"}</x:v>
      </x:c>
    </x:row>
    <x:row r="15" ht="23" customHeight="1">
      <x:c r="A15" s="2" t="str">
        <x:v>orders.csv</x:v>
      </x:c>
      <x:c r="B15" s="2" t="n">
        <x:v>2</x:v>
      </x:c>
      <x:c r="C15" s="2" t="str">
        <x:v>O0001</x:v>
      </x:c>
      <x:c r="D15" s="2" t="str">
        <x:v>Прийнято</x:v>
      </x:c>
      <x:c r="E15" s="2" t="str"/>
      <x:c r="F15" s="2" t="str"/>
      <x:c r="G15" s="2" t="str">
        <x:v>{"channel": "Meta Ads", "currency": "UAH", "discount_pct": "0", "order_date": "2026-09-01", "order_id": "O0001", "product_id": "P001", "quantity": "2", "status": "completed", "unit_price": "890.00"}</x:v>
      </x:c>
    </x:row>
    <x:row r="16" ht="23" customHeight="1">
      <x:c r="A16" s="10" t="str">
        <x:v>orders.csv</x:v>
      </x:c>
      <x:c r="B16" s="10" t="n">
        <x:v>3</x:v>
      </x:c>
      <x:c r="C16" s="10" t="str">
        <x:v>O0002</x:v>
      </x:c>
      <x:c r="D16" s="10" t="str">
        <x:v>Прийнято</x:v>
      </x:c>
      <x:c r="E16" s="10" t="str"/>
      <x:c r="F16" s="10" t="str"/>
      <x:c r="G16" s="10" t="str">
        <x:v>{"channel": "Meta Ads", "currency": "UAH", "discount_pct": "0", "order_date": "2026-09-02", "order_id": "O0002", "product_id": "P002", "quantity": "3", "status": "completed", "unit_price": "390.00"}</x:v>
      </x:c>
    </x:row>
    <x:row r="17" ht="23" customHeight="1">
      <x:c r="A17" s="2" t="str">
        <x:v>orders.csv</x:v>
      </x:c>
      <x:c r="B17" s="2" t="n">
        <x:v>4</x:v>
      </x:c>
      <x:c r="C17" s="2" t="str">
        <x:v>O0003</x:v>
      </x:c>
      <x:c r="D17" s="2" t="str">
        <x:v>Прийнято</x:v>
      </x:c>
      <x:c r="E17" s="2" t="str"/>
      <x:c r="F17" s="2" t="str"/>
      <x:c r="G17" s="2" t="str">
        <x:v>{"channel": "Meta Ads", "currency": "UAH", "discount_pct": "0", "order_date": "03.09.2026", "order_id": "O0003", "product_id": "P003", "quantity": "1", "status": "completed", "unit_price": "490.00"}</x:v>
      </x:c>
    </x:row>
    <x:row r="18" ht="23" customHeight="1">
      <x:c r="A18" s="10" t="str">
        <x:v>orders.csv</x:v>
      </x:c>
      <x:c r="B18" s="10" t="n">
        <x:v>5</x:v>
      </x:c>
      <x:c r="C18" s="10" t="str">
        <x:v>O0004</x:v>
      </x:c>
      <x:c r="D18" s="10" t="str">
        <x:v>Прийнято</x:v>
      </x:c>
      <x:c r="E18" s="10" t="str"/>
      <x:c r="F18" s="10" t="str"/>
      <x:c r="G18" s="10" t="str">
        <x:v>{"channel": "Meta Ads", "currency": "UAH", "discount_pct": "0", "order_date": "2026-09-04", "order_id": "O0004", "product_id": "P004", "quantity": "2", "status": "Оплачено", "unit_price": "4290.00"}</x:v>
      </x:c>
    </x:row>
    <x:row r="19" ht="23" customHeight="1">
      <x:c r="A19" s="2" t="str">
        <x:v>orders.csv</x:v>
      </x:c>
      <x:c r="B19" s="2" t="n">
        <x:v>6</x:v>
      </x:c>
      <x:c r="C19" s="2" t="str">
        <x:v>O0005</x:v>
      </x:c>
      <x:c r="D19" s="2" t="str">
        <x:v>Прийнято</x:v>
      </x:c>
      <x:c r="E19" s="2" t="str"/>
      <x:c r="F19" s="2" t="str"/>
      <x:c r="G19" s="2" t="str">
        <x:v>{"channel": "Meta Ads", "currency": "UAH", "discount_pct": "0,10", "order_date": "2026-09-05", "order_id": "O0005", "product_id": "P005", "quantity": "3", "status": "completed", "unit_price": "1490.00"}</x:v>
      </x:c>
    </x:row>
    <x:row r="20" ht="23" customHeight="1">
      <x:c r="A20" s="10" t="str">
        <x:v>orders.csv</x:v>
      </x:c>
      <x:c r="B20" s="10" t="n">
        <x:v>7</x:v>
      </x:c>
      <x:c r="C20" s="10" t="str">
        <x:v>O0006</x:v>
      </x:c>
      <x:c r="D20" s="10" t="str">
        <x:v>Прийнято</x:v>
      </x:c>
      <x:c r="E20" s="10" t="str"/>
      <x:c r="F20" s="10" t="str"/>
      <x:c r="G20" s="10" t="str">
        <x:v>{"channel": "Google Ads", "currency": "UAH", "discount_pct": "0", "order_date": "06.09.2026", "order_id": "O0006", "product_id": "P006", "quantity": "1", "status": "completed", "unit_price": "2490.00"}</x:v>
      </x:c>
    </x:row>
    <x:row r="21" ht="23" customHeight="1">
      <x:c r="A21" s="2" t="str">
        <x:v>orders.csv</x:v>
      </x:c>
      <x:c r="B21" s="2" t="n">
        <x:v>8</x:v>
      </x:c>
      <x:c r="C21" s="2" t="str">
        <x:v>O0007</x:v>
      </x:c>
      <x:c r="D21" s="2" t="str">
        <x:v>Прийнято</x:v>
      </x:c>
      <x:c r="E21" s="2" t="str"/>
      <x:c r="F21" s="2" t="str"/>
      <x:c r="G21" s="2" t="str">
        <x:v>{"channel": "Google Ads", "currency": "UAH", "discount_pct": "0", "order_date": "2026-09-07", "order_id": "O0007", "product_id": "P001", "quantity": "2", "status": "completed", "unit_price": "890,00"}</x:v>
      </x:c>
    </x:row>
    <x:row r="22" ht="23" customHeight="1">
      <x:c r="A22" s="10" t="str">
        <x:v>orders.csv</x:v>
      </x:c>
      <x:c r="B22" s="10" t="n">
        <x:v>9</x:v>
      </x:c>
      <x:c r="C22" s="10" t="str">
        <x:v>O0008</x:v>
      </x:c>
      <x:c r="D22" s="10" t="str">
        <x:v>Прийнято</x:v>
      </x:c>
      <x:c r="E22" s="10" t="str"/>
      <x:c r="F22" s="10" t="str"/>
      <x:c r="G22" s="10" t="str">
        <x:v>{"channel": "Google Ads", "currency": "UAH", "discount_pct": "0", "order_date": "2026-09-08", "order_id": "O0008", "product_id": "P002", "quantity": "3", "status": "Оплачено", "unit_price": "390.00"}</x:v>
      </x:c>
    </x:row>
    <x:row r="23" ht="23" customHeight="1">
      <x:c r="A23" s="2" t="str">
        <x:v>orders.csv</x:v>
      </x:c>
      <x:c r="B23" s="2" t="n">
        <x:v>10</x:v>
      </x:c>
      <x:c r="C23" s="2" t="str">
        <x:v>O0009</x:v>
      </x:c>
      <x:c r="D23" s="2" t="str">
        <x:v>Прийнято</x:v>
      </x:c>
      <x:c r="E23" s="2" t="str"/>
      <x:c r="F23" s="2" t="str"/>
      <x:c r="G23" s="2" t="str">
        <x:v>{"channel": "Google Ads", "currency": "UAH", "discount_pct": "0", "order_date": "09.09.2026", "order_id": "O0009", "product_id": "P003", "quantity": "1", "status": "completed", "unit_price": "490.00"}</x:v>
      </x:c>
    </x:row>
    <x:row r="24" ht="23" customHeight="1">
      <x:c r="A24" s="10" t="str">
        <x:v>orders.csv</x:v>
      </x:c>
      <x:c r="B24" s="10" t="n">
        <x:v>11</x:v>
      </x:c>
      <x:c r="C24" s="10" t="str">
        <x:v>O0010</x:v>
      </x:c>
      <x:c r="D24" s="10" t="str">
        <x:v>Прийнято</x:v>
      </x:c>
      <x:c r="E24" s="10" t="str"/>
      <x:c r="F24" s="10" t="str"/>
      <x:c r="G24" s="10" t="str">
        <x:v>{"channel": "Google Ads", "currency": "UAH", "discount_pct": "0,10", "order_date": "2026-09-10", "order_id": "O0010", "product_id": "P004", "quantity": "2", "status": "completed", "unit_price": "4290.00"}</x:v>
      </x:c>
    </x:row>
    <x:row r="25" ht="23" customHeight="1">
      <x:c r="A25" s="2" t="str">
        <x:v>orders.csv</x:v>
      </x:c>
      <x:c r="B25" s="2" t="n">
        <x:v>12</x:v>
      </x:c>
      <x:c r="C25" s="2" t="str">
        <x:v>O0011</x:v>
      </x:c>
      <x:c r="D25" s="2" t="str">
        <x:v>Прийнято</x:v>
      </x:c>
      <x:c r="E25" s="2" t="str"/>
      <x:c r="F25" s="2" t="str"/>
      <x:c r="G25" s="2" t="str">
        <x:v>{"channel": "Google Ads", "currency": " uah ", "discount_pct": "0", "order_date": "2026-09-11", "order_id": "O0011", "product_id": "P005", "quantity": "3", "status": "completed", "unit_price": "1490.00"}</x:v>
      </x:c>
    </x:row>
    <x:row r="26" ht="23" customHeight="1">
      <x:c r="A26" s="10" t="str">
        <x:v>orders.csv</x:v>
      </x:c>
      <x:c r="B26" s="10" t="n">
        <x:v>13</x:v>
      </x:c>
      <x:c r="C26" s="10" t="str">
        <x:v>O0012</x:v>
      </x:c>
      <x:c r="D26" s="10" t="str">
        <x:v>Прийнято</x:v>
      </x:c>
      <x:c r="E26" s="10" t="str"/>
      <x:c r="F26" s="10" t="str"/>
      <x:c r="G26" s="10" t="str">
        <x:v>{"channel": "Organic", "currency": "UAH", "discount_pct": "0", "order_date": "12.09.2026", "order_id": "O0012", "product_id": "P006", "quantity": "1", "status": "Оплачено", "unit_price": "2490.00"}</x:v>
      </x:c>
    </x:row>
    <x:row r="27" ht="23" customHeight="1">
      <x:c r="A27" s="2" t="str">
        <x:v>orders.csv</x:v>
      </x:c>
      <x:c r="B27" s="2" t="n">
        <x:v>14</x:v>
      </x:c>
      <x:c r="C27" s="2" t="str">
        <x:v>O0013</x:v>
      </x:c>
      <x:c r="D27" s="2" t="str">
        <x:v>Прийнято</x:v>
      </x:c>
      <x:c r="E27" s="2" t="str"/>
      <x:c r="F27" s="2" t="str"/>
      <x:c r="G27" s="2" t="str">
        <x:v>{"channel": "Organic", "currency": "UAH", "discount_pct": "0", "order_date": "2026-09-13", "order_id": "O0013", "product_id": "P001", "quantity": "2", "status": "completed", "unit_price": "890.00"}</x:v>
      </x:c>
    </x:row>
    <x:row r="28" ht="23" customHeight="1">
      <x:c r="A28" s="10" t="str">
        <x:v>orders.csv</x:v>
      </x:c>
      <x:c r="B28" s="10" t="n">
        <x:v>15</x:v>
      </x:c>
      <x:c r="C28" s="10" t="str">
        <x:v>O0014</x:v>
      </x:c>
      <x:c r="D28" s="10" t="str">
        <x:v>Прийнято</x:v>
      </x:c>
      <x:c r="E28" s="10" t="str"/>
      <x:c r="F28" s="10" t="str"/>
      <x:c r="G28" s="10" t="str">
        <x:v>{"channel": "Organic", "currency": "UAH", "discount_pct": "0", "order_date": "2026-09-14", "order_id": "O0014", "product_id": "P002", "quantity": "3", "status": "completed", "unit_price": "390,00"}</x:v>
      </x:c>
    </x:row>
    <x:row r="29" ht="23" customHeight="1">
      <x:c r="A29" s="2" t="str">
        <x:v>orders.csv</x:v>
      </x:c>
      <x:c r="B29" s="2" t="n">
        <x:v>16</x:v>
      </x:c>
      <x:c r="C29" s="2" t="str">
        <x:v>O0015</x:v>
      </x:c>
      <x:c r="D29" s="2" t="str">
        <x:v>Прийнято</x:v>
      </x:c>
      <x:c r="E29" s="2" t="str"/>
      <x:c r="F29" s="2" t="str"/>
      <x:c r="G29" s="2" t="str">
        <x:v>{"channel": "Organic", "currency": "UAH", "discount_pct": "0,10", "order_date": "15.09.2026", "order_id": "O0015", "product_id": "P003", "quantity": "1", "status": "completed", "unit_price": "490.00"}</x:v>
      </x:c>
    </x:row>
    <x:row r="30" ht="23" customHeight="1">
      <x:c r="A30" s="10" t="str">
        <x:v>orders.csv</x:v>
      </x:c>
      <x:c r="B30" s="10" t="n">
        <x:v>17</x:v>
      </x:c>
      <x:c r="C30" s="10" t="str">
        <x:v>O0016</x:v>
      </x:c>
      <x:c r="D30" s="10" t="str">
        <x:v>Прийнято</x:v>
      </x:c>
      <x:c r="E30" s="10" t="str"/>
      <x:c r="F30" s="10" t="str"/>
      <x:c r="G30" s="10" t="str">
        <x:v>{"channel": "Organic", "currency": "UAH", "discount_pct": "0", "order_date": "2026-09-16", "order_id": "O0016", "product_id": "P004", "quantity": "2", "status": "Оплачено", "unit_price": "4290.00"}</x:v>
      </x:c>
    </x:row>
    <x:row r="31" ht="23" customHeight="1">
      <x:c r="A31" s="2" t="str">
        <x:v>orders.csv</x:v>
      </x:c>
      <x:c r="B31" s="2" t="n">
        <x:v>18</x:v>
      </x:c>
      <x:c r="C31" s="2" t="str">
        <x:v>O0017</x:v>
      </x:c>
      <x:c r="D31" s="2" t="str">
        <x:v>Прийнято</x:v>
      </x:c>
      <x:c r="E31" s="2" t="str"/>
      <x:c r="F31" s="2" t="str"/>
      <x:c r="G31" s="2" t="str">
        <x:v>{"channel": "Organic", "currency": "UAH", "discount_pct": "0", "order_date": "2026-09-17", "order_id": "O0017", "product_id": "P005", "quantity": "3", "status": "скасовано", "unit_price": "1490.00"}</x:v>
      </x:c>
    </x:row>
    <x:row r="32" ht="23" customHeight="1">
      <x:c r="A32" s="10" t="str">
        <x:v>orders.csv</x:v>
      </x:c>
      <x:c r="B32" s="10" t="n">
        <x:v>19</x:v>
      </x:c>
      <x:c r="C32" s="10" t="str">
        <x:v>O0018</x:v>
      </x:c>
      <x:c r="D32" s="10" t="str">
        <x:v>Прийнято</x:v>
      </x:c>
      <x:c r="E32" s="10" t="str"/>
      <x:c r="F32" s="10" t="str"/>
      <x:c r="G32" s="10" t="str">
        <x:v>{"channel": "Meta Ads", "currency": "UAH", "discount_pct": "0", "order_date": "18.09.2026", "order_id": "O0018", "product_id": "P006", "quantity": "1", "status": "completed", "unit_price": "2490.00"}</x:v>
      </x:c>
    </x:row>
    <x:row r="33" ht="23" customHeight="1">
      <x:c r="A33" s="2" t="str">
        <x:v>orders.csv</x:v>
      </x:c>
      <x:c r="B33" s="2" t="n">
        <x:v>20</x:v>
      </x:c>
      <x:c r="C33" s="2" t="str">
        <x:v>O0019</x:v>
      </x:c>
      <x:c r="D33" s="2" t="str">
        <x:v>Прийнято</x:v>
      </x:c>
      <x:c r="E33" s="2" t="str"/>
      <x:c r="F33" s="2" t="str"/>
      <x:c r="G33" s="2" t="str">
        <x:v>{"channel": "Meta Ads", "currency": "UAH", "discount_pct": "0", "order_date": "2026-09-19", "order_id": "O0019", "product_id": "P001", "quantity": "2", "status": "completed", "unit_price": "890.00"}</x:v>
      </x:c>
    </x:row>
    <x:row r="34" ht="23" customHeight="1">
      <x:c r="A34" s="10" t="str">
        <x:v>orders.csv</x:v>
      </x:c>
      <x:c r="B34" s="10" t="n">
        <x:v>21</x:v>
      </x:c>
      <x:c r="C34" s="10" t="str">
        <x:v>O0020</x:v>
      </x:c>
      <x:c r="D34" s="10" t="str">
        <x:v>Прийнято</x:v>
      </x:c>
      <x:c r="E34" s="10" t="str"/>
      <x:c r="F34" s="10" t="str"/>
      <x:c r="G34" s="10" t="str">
        <x:v>{"channel": "Meta Ads", "currency": "UAH", "discount_pct": "0,10", "order_date": "2026-09-20", "order_id": "O0020", "product_id": "P002", "quantity": "3", "status": "Оплачено", "unit_price": "390.00"}</x:v>
      </x:c>
    </x:row>
    <x:row r="35" ht="23" customHeight="1">
      <x:c r="A35" s="2" t="str">
        <x:v>orders.csv</x:v>
      </x:c>
      <x:c r="B35" s="2" t="n">
        <x:v>22</x:v>
      </x:c>
      <x:c r="C35" s="2" t="str">
        <x:v>O0021</x:v>
      </x:c>
      <x:c r="D35" s="2" t="str">
        <x:v>Прийнято</x:v>
      </x:c>
      <x:c r="E35" s="2" t="str"/>
      <x:c r="F35" s="2" t="str"/>
      <x:c r="G35" s="2" t="str">
        <x:v>{"channel": "Meta Ads", "currency": "UAH", "discount_pct": "0", "order_date": "21.09.2026", "order_id": "O0021", "product_id": "P003", "quantity": "1", "status": "completed", "unit_price": "490,00"}</x:v>
      </x:c>
    </x:row>
    <x:row r="36" ht="23" customHeight="1">
      <x:c r="A36" s="10" t="str">
        <x:v>orders.csv</x:v>
      </x:c>
      <x:c r="B36" s="10" t="n">
        <x:v>23</x:v>
      </x:c>
      <x:c r="C36" s="10" t="str">
        <x:v>O0022</x:v>
      </x:c>
      <x:c r="D36" s="10" t="str">
        <x:v>Прийнято</x:v>
      </x:c>
      <x:c r="E36" s="10" t="str"/>
      <x:c r="F36" s="10" t="str"/>
      <x:c r="G36" s="10" t="str">
        <x:v>{"channel": "Meta Ads", "currency": " uah ", "discount_pct": "0", "order_date": "2026-09-22", "order_id": "O0022", "product_id": "P004", "quantity": "2", "status": "completed", "unit_price": "4290.00"}</x:v>
      </x:c>
    </x:row>
    <x:row r="37" ht="23" customHeight="1">
      <x:c r="A37" s="2" t="str">
        <x:v>orders.csv</x:v>
      </x:c>
      <x:c r="B37" s="2" t="n">
        <x:v>24</x:v>
      </x:c>
      <x:c r="C37" s="2" t="str">
        <x:v>O0023</x:v>
      </x:c>
      <x:c r="D37" s="2" t="str">
        <x:v>Прийнято</x:v>
      </x:c>
      <x:c r="E37" s="2" t="str"/>
      <x:c r="F37" s="2" t="str"/>
      <x:c r="G37" s="2" t="str">
        <x:v>{"channel": "Meta Ads", "currency": "UAH", "discount_pct": "0", "order_date": "2026-09-23", "order_id": "O0023", "product_id": "P005", "quantity": "3", "status": "completed", "unit_price": "1490.00"}</x:v>
      </x:c>
    </x:row>
    <x:row r="38" ht="23" customHeight="1">
      <x:c r="A38" s="10" t="str">
        <x:v>orders.csv</x:v>
      </x:c>
      <x:c r="B38" s="10" t="n">
        <x:v>25</x:v>
      </x:c>
      <x:c r="C38" s="10" t="str">
        <x:v>O0024</x:v>
      </x:c>
      <x:c r="D38" s="10" t="str">
        <x:v>Прийнято</x:v>
      </x:c>
      <x:c r="E38" s="10" t="str"/>
      <x:c r="F38" s="10" t="str"/>
      <x:c r="G38" s="10" t="str">
        <x:v>{"channel": "Google Ads", "currency": "UAH", "discount_pct": "0", "order_date": "24.09.2026", "order_id": "O0024", "product_id": "P006", "quantity": "1", "status": "Оплачено", "unit_price": "2490.00"}</x:v>
      </x:c>
    </x:row>
    <x:row r="39" ht="23" customHeight="1">
      <x:c r="A39" s="2" t="str">
        <x:v>orders.csv</x:v>
      </x:c>
      <x:c r="B39" s="2" t="n">
        <x:v>26</x:v>
      </x:c>
      <x:c r="C39" s="2" t="str">
        <x:v>O0025</x:v>
      </x:c>
      <x:c r="D39" s="2" t="str">
        <x:v>Прийнято</x:v>
      </x:c>
      <x:c r="E39" s="2" t="str"/>
      <x:c r="F39" s="2" t="str"/>
      <x:c r="G39" s="2" t="str">
        <x:v>{"channel": "Google Ads", "currency": "UAH", "discount_pct": "0,10", "order_date": "2026-09-25", "order_id": "O0025", "product_id": "P001", "quantity": "2", "status": "completed", "unit_price": "890.00"}</x:v>
      </x:c>
    </x:row>
    <x:row r="40" ht="23" customHeight="1">
      <x:c r="A40" s="10" t="str">
        <x:v>orders.csv</x:v>
      </x:c>
      <x:c r="B40" s="10" t="n">
        <x:v>27</x:v>
      </x:c>
      <x:c r="C40" s="10" t="str">
        <x:v>O0026</x:v>
      </x:c>
      <x:c r="D40" s="10" t="str">
        <x:v>Прийнято</x:v>
      </x:c>
      <x:c r="E40" s="10" t="str"/>
      <x:c r="F40" s="10" t="str"/>
      <x:c r="G40" s="10" t="str">
        <x:v>{"channel": "Google Ads", "currency": "UAH", "discount_pct": "0", "order_date": "2026-09-26", "order_id": "O0026", "product_id": "P002", "quantity": "3", "status": "completed", "unit_price": "390.00"}</x:v>
      </x:c>
    </x:row>
    <x:row r="41" ht="23" customHeight="1">
      <x:c r="A41" s="2" t="str">
        <x:v>orders.csv</x:v>
      </x:c>
      <x:c r="B41" s="2" t="n">
        <x:v>28</x:v>
      </x:c>
      <x:c r="C41" s="2" t="str">
        <x:v>O0027</x:v>
      </x:c>
      <x:c r="D41" s="2" t="str">
        <x:v>Прийнято</x:v>
      </x:c>
      <x:c r="E41" s="2" t="str"/>
      <x:c r="F41" s="2" t="str"/>
      <x:c r="G41" s="2" t="str">
        <x:v>{"channel": "Google Ads", "currency": "UAH", "discount_pct": "0", "order_date": "27.09.2026", "order_id": "O0027", "product_id": "P003", "quantity": "1", "status": "completed", "unit_price": "490.00"}</x:v>
      </x:c>
    </x:row>
    <x:row r="42" ht="23" customHeight="1">
      <x:c r="A42" s="10" t="str">
        <x:v>orders.csv</x:v>
      </x:c>
      <x:c r="B42" s="10" t="n">
        <x:v>29</x:v>
      </x:c>
      <x:c r="C42" s="10" t="str">
        <x:v>O0028</x:v>
      </x:c>
      <x:c r="D42" s="10" t="str">
        <x:v>Прийнято</x:v>
      </x:c>
      <x:c r="E42" s="10" t="str"/>
      <x:c r="F42" s="10" t="str"/>
      <x:c r="G42" s="10" t="str">
        <x:v>{"channel": "Google Ads", "currency": "UAH", "discount_pct": "0", "order_date": "2026-09-28", "order_id": "O0028", "product_id": "P004", "quantity": "2", "status": "Оплачено", "unit_price": "4290,00"}</x:v>
      </x:c>
    </x:row>
    <x:row r="43" ht="23" customHeight="1">
      <x:c r="A43" s="2" t="str">
        <x:v>orders.csv</x:v>
      </x:c>
      <x:c r="B43" s="2" t="n">
        <x:v>30</x:v>
      </x:c>
      <x:c r="C43" s="2" t="str">
        <x:v>O0029</x:v>
      </x:c>
      <x:c r="D43" s="2" t="str">
        <x:v>Прийнято</x:v>
      </x:c>
      <x:c r="E43" s="2" t="str"/>
      <x:c r="F43" s="2" t="str"/>
      <x:c r="G43" s="2" t="str">
        <x:v>{"channel": "Google Ads", "currency": "UAH", "discount_pct": "0", "order_date": "2026-09-29", "order_id": "O0029", "product_id": "P005", "quantity": "3", "status": "completed", "unit_price": "1490.00"}</x:v>
      </x:c>
    </x:row>
    <x:row r="44" ht="23" customHeight="1">
      <x:c r="A44" s="10" t="str">
        <x:v>orders.csv</x:v>
      </x:c>
      <x:c r="B44" s="10" t="n">
        <x:v>31</x:v>
      </x:c>
      <x:c r="C44" s="10" t="str">
        <x:v>O0030</x:v>
      </x:c>
      <x:c r="D44" s="10" t="str">
        <x:v>Прийнято</x:v>
      </x:c>
      <x:c r="E44" s="10" t="str"/>
      <x:c r="F44" s="10" t="str"/>
      <x:c r="G44" s="10" t="str">
        <x:v>{"channel": "Organic", "currency": "UAH", "discount_pct": "0,10", "order_date": "30.09.2026", "order_id": "O0030", "product_id": "P006", "quantity": "1", "status": "completed", "unit_price": "2490.00"}</x:v>
      </x:c>
    </x:row>
    <x:row r="45" ht="23" customHeight="1">
      <x:c r="A45" s="2" t="str">
        <x:v>orders.csv</x:v>
      </x:c>
      <x:c r="B45" s="2" t="n">
        <x:v>32</x:v>
      </x:c>
      <x:c r="C45" s="2" t="str">
        <x:v>O0031</x:v>
      </x:c>
      <x:c r="D45" s="2" t="str">
        <x:v>Прийнято</x:v>
      </x:c>
      <x:c r="E45" s="2" t="str"/>
      <x:c r="F45" s="2" t="str"/>
      <x:c r="G45" s="2" t="str">
        <x:v>{"channel": "Organic", "currency": "UAH", "discount_pct": "0", "order_date": "2026-09-01", "order_id": "O0031", "product_id": "P001", "quantity": "2", "status": "completed", "unit_price": "890.00"}</x:v>
      </x:c>
    </x:row>
    <x:row r="46" ht="23" customHeight="1">
      <x:c r="A46" s="10" t="str">
        <x:v>orders.csv</x:v>
      </x:c>
      <x:c r="B46" s="10" t="n">
        <x:v>33</x:v>
      </x:c>
      <x:c r="C46" s="10" t="str">
        <x:v>O0032</x:v>
      </x:c>
      <x:c r="D46" s="10" t="str">
        <x:v>Прийнято</x:v>
      </x:c>
      <x:c r="E46" s="10" t="str"/>
      <x:c r="F46" s="10" t="str"/>
      <x:c r="G46" s="10" t="str">
        <x:v>{"channel": "Organic", "currency": "UAH", "discount_pct": "0", "order_date": "2026-09-02", "order_id": "O0032", "product_id": "P002", "quantity": "3", "status": "Оплачено", "unit_price": "390.00"}</x:v>
      </x:c>
    </x:row>
    <x:row r="47" ht="23" customHeight="1">
      <x:c r="A47" s="2" t="str">
        <x:v>orders.csv</x:v>
      </x:c>
      <x:c r="B47" s="2" t="n">
        <x:v>34</x:v>
      </x:c>
      <x:c r="C47" s="2" t="str">
        <x:v>O0033</x:v>
      </x:c>
      <x:c r="D47" s="2" t="str">
        <x:v>Прийнято</x:v>
      </x:c>
      <x:c r="E47" s="2" t="str"/>
      <x:c r="F47" s="2" t="str"/>
      <x:c r="G47" s="2" t="str">
        <x:v>{"channel": "Organic", "currency": " uah ", "discount_pct": "0", "order_date": "03.09.2026", "order_id": "O0033", "product_id": "P003", "quantity": "1", "status": "completed", "unit_price": "490.00"}</x:v>
      </x:c>
    </x:row>
    <x:row r="48" ht="23" customHeight="1">
      <x:c r="A48" s="10" t="str">
        <x:v>orders.csv</x:v>
      </x:c>
      <x:c r="B48" s="10" t="n">
        <x:v>35</x:v>
      </x:c>
      <x:c r="C48" s="10" t="str">
        <x:v>O0034</x:v>
      </x:c>
      <x:c r="D48" s="10" t="str">
        <x:v>Прийнято</x:v>
      </x:c>
      <x:c r="E48" s="10" t="str"/>
      <x:c r="F48" s="10" t="str"/>
      <x:c r="G48" s="10" t="str">
        <x:v>{"channel": "Organic", "currency": "UAH", "discount_pct": "0", "order_date": "2026-09-04", "order_id": "O0034", "product_id": "P004", "quantity": "2", "status": "скасовано", "unit_price": "4290.00"}</x:v>
      </x:c>
    </x:row>
    <x:row r="49" ht="23" customHeight="1">
      <x:c r="A49" s="2" t="str">
        <x:v>orders.csv</x:v>
      </x:c>
      <x:c r="B49" s="2" t="n">
        <x:v>36</x:v>
      </x:c>
      <x:c r="C49" s="2" t="str">
        <x:v>O0035</x:v>
      </x:c>
      <x:c r="D49" s="2" t="str">
        <x:v>Прийнято</x:v>
      </x:c>
      <x:c r="E49" s="2" t="str"/>
      <x:c r="F49" s="2" t="str"/>
      <x:c r="G49" s="2" t="str">
        <x:v>{"channel": "Organic", "currency": "UAH", "discount_pct": "0,10", "order_date": "2026-09-05", "order_id": "O0035", "product_id": "P005", "quantity": "3", "status": "completed", "unit_price": "1490,00"}</x:v>
      </x:c>
    </x:row>
    <x:row r="50" ht="23" customHeight="1">
      <x:c r="A50" s="10" t="str">
        <x:v>orders.csv</x:v>
      </x:c>
      <x:c r="B50" s="10" t="n">
        <x:v>37</x:v>
      </x:c>
      <x:c r="C50" s="10" t="str">
        <x:v>O0036</x:v>
      </x:c>
      <x:c r="D50" s="10" t="str">
        <x:v>Прийнято</x:v>
      </x:c>
      <x:c r="E50" s="10" t="str"/>
      <x:c r="F50" s="10" t="str"/>
      <x:c r="G50" s="10" t="str">
        <x:v>{"channel": "Meta Ads", "currency": "UAH", "discount_pct": "0", "order_date": "06.09.2026", "order_id": "O0036", "product_id": "P006", "quantity": "1", "status": "Оплачено", "unit_price": "2490.00"}</x:v>
      </x:c>
    </x:row>
    <x:row r="51" ht="23" customHeight="1">
      <x:c r="A51" s="2" t="str">
        <x:v>orders.csv</x:v>
      </x:c>
      <x:c r="B51" s="2" t="n">
        <x:v>38</x:v>
      </x:c>
      <x:c r="C51" s="2" t="str">
        <x:v>O0037</x:v>
      </x:c>
      <x:c r="D51" s="2" t="str">
        <x:v>Прийнято</x:v>
      </x:c>
      <x:c r="E51" s="2" t="str"/>
      <x:c r="F51" s="2" t="str"/>
      <x:c r="G51" s="2" t="str">
        <x:v>{"channel": "Meta Ads", "currency": "UAH", "discount_pct": "0", "order_date": "2026-09-07", "order_id": "O0037", "product_id": "P001", "quantity": "2", "status": "completed", "unit_price": "890.00"}</x:v>
      </x:c>
    </x:row>
    <x:row r="52" ht="23" customHeight="1">
      <x:c r="A52" s="10" t="str">
        <x:v>orders.csv</x:v>
      </x:c>
      <x:c r="B52" s="10" t="n">
        <x:v>39</x:v>
      </x:c>
      <x:c r="C52" s="10" t="str">
        <x:v>O0038</x:v>
      </x:c>
      <x:c r="D52" s="10" t="str">
        <x:v>Прийнято</x:v>
      </x:c>
      <x:c r="E52" s="10" t="str"/>
      <x:c r="F52" s="10" t="str"/>
      <x:c r="G52" s="10" t="str">
        <x:v>{"channel": "Meta Ads", "currency": "UAH", "discount_pct": "0", "order_date": "2026-09-08", "order_id": "O0038", "product_id": "P002", "quantity": "3", "status": "completed", "unit_price": "390.00"}</x:v>
      </x:c>
    </x:row>
    <x:row r="53" ht="23" customHeight="1">
      <x:c r="A53" s="2" t="str">
        <x:v>orders.csv</x:v>
      </x:c>
      <x:c r="B53" s="2" t="n">
        <x:v>40</x:v>
      </x:c>
      <x:c r="C53" s="2" t="str">
        <x:v>O0039</x:v>
      </x:c>
      <x:c r="D53" s="2" t="str">
        <x:v>Прийнято</x:v>
      </x:c>
      <x:c r="E53" s="2" t="str"/>
      <x:c r="F53" s="2" t="str"/>
      <x:c r="G53" s="2" t="str">
        <x:v>{"channel": "Meta Ads", "currency": "UAH", "discount_pct": "0", "order_date": "09.09.2026", "order_id": "O0039", "product_id": "P003", "quantity": "1", "status": "completed", "unit_price": "490.00"}</x:v>
      </x:c>
    </x:row>
    <x:row r="54" ht="23" customHeight="1">
      <x:c r="A54" s="10" t="str">
        <x:v>orders.csv</x:v>
      </x:c>
      <x:c r="B54" s="10" t="n">
        <x:v>41</x:v>
      </x:c>
      <x:c r="C54" s="10" t="str">
        <x:v>O0040</x:v>
      </x:c>
      <x:c r="D54" s="10" t="str">
        <x:v>Прийнято</x:v>
      </x:c>
      <x:c r="E54" s="10" t="str"/>
      <x:c r="F54" s="10" t="str"/>
      <x:c r="G54" s="10" t="str">
        <x:v>{"channel": "Meta Ads", "currency": "UAH", "discount_pct": "0,10", "order_date": "2026-09-10", "order_id": "O0040", "product_id": "P004", "quantity": "2", "status": "Оплачено", "unit_price": "4290.00"}</x:v>
      </x:c>
    </x:row>
    <x:row r="55" ht="23" customHeight="1">
      <x:c r="A55" s="2" t="str">
        <x:v>orders.csv</x:v>
      </x:c>
      <x:c r="B55" s="2" t="n">
        <x:v>42</x:v>
      </x:c>
      <x:c r="C55" s="2" t="str">
        <x:v>O0041</x:v>
      </x:c>
      <x:c r="D55" s="2" t="str">
        <x:v>Прийнято</x:v>
      </x:c>
      <x:c r="E55" s="2" t="str"/>
      <x:c r="F55" s="2" t="str"/>
      <x:c r="G55" s="2" t="str">
        <x:v>{"channel": "Meta Ads", "currency": "UAH", "discount_pct": "0", "order_date": "2026-09-11", "order_id": "O0041", "product_id": "P005", "quantity": "3", "status": "completed", "unit_price": "1490.00"}</x:v>
      </x:c>
    </x:row>
    <x:row r="56" ht="23" customHeight="1">
      <x:c r="A56" s="10" t="str">
        <x:v>orders.csv</x:v>
      </x:c>
      <x:c r="B56" s="10" t="n">
        <x:v>43</x:v>
      </x:c>
      <x:c r="C56" s="10" t="str">
        <x:v>O0042</x:v>
      </x:c>
      <x:c r="D56" s="10" t="str">
        <x:v>Прийнято</x:v>
      </x:c>
      <x:c r="E56" s="10" t="str"/>
      <x:c r="F56" s="10" t="str"/>
      <x:c r="G56" s="10" t="str">
        <x:v>{"channel": "Google Ads", "currency": "UAH", "discount_pct": "0", "order_date": "12.09.2026", "order_id": "O0042", "product_id": "P006", "quantity": "1", "status": "completed", "unit_price": "2490,00"}</x:v>
      </x:c>
    </x:row>
    <x:row r="57" ht="23" customHeight="1">
      <x:c r="A57" s="2" t="str">
        <x:v>orders.csv</x:v>
      </x:c>
      <x:c r="B57" s="2" t="n">
        <x:v>44</x:v>
      </x:c>
      <x:c r="C57" s="2" t="str">
        <x:v>O0043</x:v>
      </x:c>
      <x:c r="D57" s="2" t="str">
        <x:v>Прийнято</x:v>
      </x:c>
      <x:c r="E57" s="2" t="str"/>
      <x:c r="F57" s="2" t="str"/>
      <x:c r="G57" s="2" t="str">
        <x:v>{"channel": "Google Ads", "currency": "UAH", "discount_pct": "0", "order_date": "2026-09-13", "order_id": "O0043", "product_id": "P001", "quantity": "2", "status": "completed", "unit_price": "890.00"}</x:v>
      </x:c>
    </x:row>
    <x:row r="58" ht="23" customHeight="1">
      <x:c r="A58" s="10" t="str">
        <x:v>orders.csv</x:v>
      </x:c>
      <x:c r="B58" s="10" t="n">
        <x:v>45</x:v>
      </x:c>
      <x:c r="C58" s="10" t="str">
        <x:v>O0044</x:v>
      </x:c>
      <x:c r="D58" s="10" t="str">
        <x:v>Прийнято</x:v>
      </x:c>
      <x:c r="E58" s="10" t="str"/>
      <x:c r="F58" s="10" t="str"/>
      <x:c r="G58" s="10" t="str">
        <x:v>{"channel": "Google Ads", "currency": " uah ", "discount_pct": "0", "order_date": "2026-09-14", "order_id": "O0044", "product_id": "P002", "quantity": "3", "status": "Оплачено", "unit_price": "390.00"}</x:v>
      </x:c>
    </x:row>
    <x:row r="59" ht="23" customHeight="1">
      <x:c r="A59" s="2" t="str">
        <x:v>orders.csv</x:v>
      </x:c>
      <x:c r="B59" s="2" t="n">
        <x:v>46</x:v>
      </x:c>
      <x:c r="C59" s="2" t="str">
        <x:v>O0045</x:v>
      </x:c>
      <x:c r="D59" s="2" t="str">
        <x:v>Прийнято</x:v>
      </x:c>
      <x:c r="E59" s="2" t="str"/>
      <x:c r="F59" s="2" t="str"/>
      <x:c r="G59" s="2" t="str">
        <x:v>{"channel": "Google Ads", "currency": "UAH", "discount_pct": "0,10", "order_date": "15.09.2026", "order_id": "O0045", "product_id": "P003", "quantity": "1", "status": "completed", "unit_price": "490.00"}</x:v>
      </x:c>
    </x:row>
    <x:row r="60" ht="23" customHeight="1">
      <x:c r="A60" s="10" t="str">
        <x:v>orders.csv</x:v>
      </x:c>
      <x:c r="B60" s="10" t="n">
        <x:v>47</x:v>
      </x:c>
      <x:c r="C60" s="10" t="str">
        <x:v>O0046</x:v>
      </x:c>
      <x:c r="D60" s="10" t="str">
        <x:v>Прийнято</x:v>
      </x:c>
      <x:c r="E60" s="10" t="str"/>
      <x:c r="F60" s="10" t="str"/>
      <x:c r="G60" s="10" t="str">
        <x:v>{"channel": "Google Ads", "currency": "UAH", "discount_pct": "0", "order_date": "2026-09-16", "order_id": "O0046", "product_id": "P004", "quantity": "2", "status": "completed", "unit_price": "4290.00"}</x:v>
      </x:c>
    </x:row>
    <x:row r="61" ht="23" customHeight="1">
      <x:c r="A61" s="2" t="str">
        <x:v>orders.csv</x:v>
      </x:c>
      <x:c r="B61" s="2" t="n">
        <x:v>48</x:v>
      </x:c>
      <x:c r="C61" s="2" t="str">
        <x:v>O0047</x:v>
      </x:c>
      <x:c r="D61" s="2" t="str">
        <x:v>Прийнято</x:v>
      </x:c>
      <x:c r="E61" s="2" t="str"/>
      <x:c r="F61" s="2" t="str"/>
      <x:c r="G61" s="2" t="str">
        <x:v>{"channel": "Google Ads", "currency": "UAH", "discount_pct": "0", "order_date": "2026-09-17", "order_id": "O0047", "product_id": "P005", "quantity": "3", "status": "completed", "unit_price": "1490.00"}</x:v>
      </x:c>
    </x:row>
    <x:row r="62" ht="23" customHeight="1">
      <x:c r="A62" s="10" t="str">
        <x:v>orders.csv</x:v>
      </x:c>
      <x:c r="B62" s="10" t="n">
        <x:v>49</x:v>
      </x:c>
      <x:c r="C62" s="10" t="str">
        <x:v>O0048</x:v>
      </x:c>
      <x:c r="D62" s="10" t="str">
        <x:v>Прийнято</x:v>
      </x:c>
      <x:c r="E62" s="10" t="str"/>
      <x:c r="F62" s="10" t="str"/>
      <x:c r="G62" s="10" t="str">
        <x:v>{"channel": "Organic", "currency": "UAH", "discount_pct": "0", "order_date": "18.09.2026", "order_id": "O0048", "product_id": "P006", "quantity": "1", "status": "Оплачено", "unit_price": "2490.00"}</x:v>
      </x:c>
    </x:row>
    <x:row r="63" ht="23" customHeight="1">
      <x:c r="A63" s="2" t="str">
        <x:v>orders.csv</x:v>
      </x:c>
      <x:c r="B63" s="2" t="n">
        <x:v>50</x:v>
      </x:c>
      <x:c r="C63" s="2" t="str">
        <x:v>O0049</x:v>
      </x:c>
      <x:c r="D63" s="2" t="str">
        <x:v>Прийнято</x:v>
      </x:c>
      <x:c r="E63" s="2" t="str"/>
      <x:c r="F63" s="2" t="str"/>
      <x:c r="G63" s="2" t="str">
        <x:v>{"channel": "Organic", "currency": "UAH", "discount_pct": "0", "order_date": "2026-09-19", "order_id": "O0049", "product_id": "P001", "quantity": "2", "status": "completed", "unit_price": "890,00"}</x:v>
      </x:c>
    </x:row>
    <x:row r="64" ht="23" customHeight="1">
      <x:c r="A64" s="10" t="str">
        <x:v>orders.csv</x:v>
      </x:c>
      <x:c r="B64" s="10" t="n">
        <x:v>51</x:v>
      </x:c>
      <x:c r="C64" s="10" t="str">
        <x:v>O0050</x:v>
      </x:c>
      <x:c r="D64" s="10" t="str">
        <x:v>Прийнято</x:v>
      </x:c>
      <x:c r="E64" s="10" t="str"/>
      <x:c r="F64" s="10" t="str"/>
      <x:c r="G64" s="10" t="str">
        <x:v>{"channel": "Organic", "currency": "UAH", "discount_pct": "0,10", "order_date": "2026-09-20", "order_id": "O0050", "product_id": "P002", "quantity": "3", "status": "completed", "unit_price": "390.00"}</x:v>
      </x:c>
    </x:row>
    <x:row r="65" ht="23" customHeight="1">
      <x:c r="A65" s="2" t="str">
        <x:v>orders.csv</x:v>
      </x:c>
      <x:c r="B65" s="2" t="n">
        <x:v>52</x:v>
      </x:c>
      <x:c r="C65" s="2" t="str">
        <x:v>O0051</x:v>
      </x:c>
      <x:c r="D65" s="2" t="str">
        <x:v>Прийнято</x:v>
      </x:c>
      <x:c r="E65" s="2" t="str"/>
      <x:c r="F65" s="2" t="str"/>
      <x:c r="G65" s="2" t="str">
        <x:v>{"channel": "Organic", "currency": "UAH", "discount_pct": "0", "order_date": "21.09.2026", "order_id": "O0051", "product_id": "P003", "quantity": "1", "status": "скасовано", "unit_price": "490.00"}</x:v>
      </x:c>
    </x:row>
    <x:row r="66" ht="23" customHeight="1">
      <x:c r="A66" s="10" t="str">
        <x:v>orders.csv</x:v>
      </x:c>
      <x:c r="B66" s="10" t="n">
        <x:v>53</x:v>
      </x:c>
      <x:c r="C66" s="10" t="str">
        <x:v>O0052</x:v>
      </x:c>
      <x:c r="D66" s="10" t="str">
        <x:v>Прийнято</x:v>
      </x:c>
      <x:c r="E66" s="10" t="str"/>
      <x:c r="F66" s="10" t="str"/>
      <x:c r="G66" s="10" t="str">
        <x:v>{"channel": "Organic", "currency": "UAH", "discount_pct": "0", "order_date": "2026-09-22", "order_id": "O0052", "product_id": "P004", "quantity": "2", "status": "Оплачено", "unit_price": "4290.00"}</x:v>
      </x:c>
    </x:row>
    <x:row r="67" ht="23" customHeight="1">
      <x:c r="A67" s="2" t="str">
        <x:v>orders.csv</x:v>
      </x:c>
      <x:c r="B67" s="2" t="n">
        <x:v>54</x:v>
      </x:c>
      <x:c r="C67" s="2" t="str">
        <x:v>O0053</x:v>
      </x:c>
      <x:c r="D67" s="2" t="str">
        <x:v>Прийнято</x:v>
      </x:c>
      <x:c r="E67" s="2" t="str"/>
      <x:c r="F67" s="2" t="str"/>
      <x:c r="G67" s="2" t="str">
        <x:v>{"channel": "Organic", "currency": "UAH", "discount_pct": "0", "order_date": "2026-09-23", "order_id": "O0053", "product_id": "P005", "quantity": "3", "status": "completed", "unit_price": "1490.00"}</x:v>
      </x:c>
    </x:row>
    <x:row r="68" ht="23" customHeight="1">
      <x:c r="A68" s="10" t="str">
        <x:v>orders.csv</x:v>
      </x:c>
      <x:c r="B68" s="10" t="n">
        <x:v>55</x:v>
      </x:c>
      <x:c r="C68" s="10" t="str">
        <x:v>O0054</x:v>
      </x:c>
      <x:c r="D68" s="10" t="str">
        <x:v>Прийнято</x:v>
      </x:c>
      <x:c r="E68" s="10" t="str"/>
      <x:c r="F68" s="10" t="str"/>
      <x:c r="G68" s="10" t="str">
        <x:v>{"channel": "Meta Ads", "currency": "UAH", "discount_pct": "0", "order_date": "24.09.2026", "order_id": "O0054", "product_id": "P006", "quantity": "1", "status": "completed", "unit_price": "2490.00"}</x:v>
      </x:c>
    </x:row>
    <x:row r="69" ht="23" customHeight="1">
      <x:c r="A69" s="2" t="str">
        <x:v>orders.csv</x:v>
      </x:c>
      <x:c r="B69" s="2" t="n">
        <x:v>56</x:v>
      </x:c>
      <x:c r="C69" s="2" t="str">
        <x:v>O0055</x:v>
      </x:c>
      <x:c r="D69" s="2" t="str">
        <x:v>Прийнято</x:v>
      </x:c>
      <x:c r="E69" s="2" t="str"/>
      <x:c r="F69" s="2" t="str"/>
      <x:c r="G69" s="2" t="str">
        <x:v>{"channel": "Meta Ads", "currency": " uah ", "discount_pct": "0,10", "order_date": "2026-09-25", "order_id": "O0055", "product_id": "P001", "quantity": "2", "status": "completed", "unit_price": "890.00"}</x:v>
      </x:c>
    </x:row>
    <x:row r="70" ht="23" customHeight="1">
      <x:c r="A70" s="10" t="str">
        <x:v>orders.csv</x:v>
      </x:c>
      <x:c r="B70" s="10" t="n">
        <x:v>57</x:v>
      </x:c>
      <x:c r="C70" s="10" t="str">
        <x:v>O0056</x:v>
      </x:c>
      <x:c r="D70" s="10" t="str">
        <x:v>Прийнято</x:v>
      </x:c>
      <x:c r="E70" s="10" t="str"/>
      <x:c r="F70" s="10" t="str"/>
      <x:c r="G70" s="10" t="str">
        <x:v>{"channel": "Meta Ads", "currency": "UAH", "discount_pct": "0", "order_date": "2026-09-26", "order_id": "O0056", "product_id": "P002", "quantity": "3", "status": "Оплачено", "unit_price": "390,00"}</x:v>
      </x:c>
    </x:row>
    <x:row r="71" ht="23" customHeight="1">
      <x:c r="A71" s="2" t="str">
        <x:v>orders.csv</x:v>
      </x:c>
      <x:c r="B71" s="2" t="n">
        <x:v>58</x:v>
      </x:c>
      <x:c r="C71" s="2" t="str">
        <x:v>O0057</x:v>
      </x:c>
      <x:c r="D71" s="2" t="str">
        <x:v>Прийнято</x:v>
      </x:c>
      <x:c r="E71" s="2" t="str"/>
      <x:c r="F71" s="2" t="str"/>
      <x:c r="G71" s="2" t="str">
        <x:v>{"channel": "Meta Ads", "currency": "UAH", "discount_pct": "0", "order_date": "27.09.2026", "order_id": "O0057", "product_id": "P003", "quantity": "1", "status": "completed", "unit_price": "490.00"}</x:v>
      </x:c>
    </x:row>
    <x:row r="72" ht="23" customHeight="1">
      <x:c r="A72" s="10" t="str">
        <x:v>orders.csv</x:v>
      </x:c>
      <x:c r="B72" s="10" t="n">
        <x:v>59</x:v>
      </x:c>
      <x:c r="C72" s="10" t="str">
        <x:v>O0058</x:v>
      </x:c>
      <x:c r="D72" s="10" t="str">
        <x:v>Прийнято</x:v>
      </x:c>
      <x:c r="E72" s="10" t="str"/>
      <x:c r="F72" s="10" t="str"/>
      <x:c r="G72" s="10" t="str">
        <x:v>{"channel": "Meta Ads", "currency": "UAH", "discount_pct": "0", "order_date": "2026-09-28", "order_id": "O0058", "product_id": "P004", "quantity": "2", "status": "completed", "unit_price": "4290.00"}</x:v>
      </x:c>
    </x:row>
    <x:row r="73" ht="23" customHeight="1">
      <x:c r="A73" s="2" t="str">
        <x:v>orders.csv</x:v>
      </x:c>
      <x:c r="B73" s="2" t="n">
        <x:v>60</x:v>
      </x:c>
      <x:c r="C73" s="2" t="str">
        <x:v>O0059</x:v>
      </x:c>
      <x:c r="D73" s="2" t="str">
        <x:v>Прийнято</x:v>
      </x:c>
      <x:c r="E73" s="2" t="str"/>
      <x:c r="F73" s="2" t="str"/>
      <x:c r="G73" s="2" t="str">
        <x:v>{"channel": "Meta Ads", "currency": "UAH", "discount_pct": "0", "order_date": "2026-09-29", "order_id": "O0059", "product_id": "P005", "quantity": "3", "status": "completed", "unit_price": "1490.00"}</x:v>
      </x:c>
    </x:row>
    <x:row r="74" ht="23" customHeight="1">
      <x:c r="A74" s="10" t="str">
        <x:v>orders.csv</x:v>
      </x:c>
      <x:c r="B74" s="10" t="n">
        <x:v>61</x:v>
      </x:c>
      <x:c r="C74" s="10" t="str">
        <x:v>O0060</x:v>
      </x:c>
      <x:c r="D74" s="10" t="str">
        <x:v>Прийнято</x:v>
      </x:c>
      <x:c r="E74" s="10" t="str"/>
      <x:c r="F74" s="10" t="str"/>
      <x:c r="G74" s="10" t="str">
        <x:v>{"channel": "Google Ads", "currency": "UAH", "discount_pct": "0,10", "order_date": "30.09.2026", "order_id": "O0060", "product_id": "P006", "quantity": "1", "status": "Оплачено", "unit_price": "2490.00"}</x:v>
      </x:c>
    </x:row>
    <x:row r="75" ht="23" customHeight="1">
      <x:c r="A75" s="2" t="str">
        <x:v>orders.csv</x:v>
      </x:c>
      <x:c r="B75" s="2" t="n">
        <x:v>62</x:v>
      </x:c>
      <x:c r="C75" s="2" t="str">
        <x:v>O0061</x:v>
      </x:c>
      <x:c r="D75" s="2" t="str">
        <x:v>Прийнято</x:v>
      </x:c>
      <x:c r="E75" s="2" t="str"/>
      <x:c r="F75" s="2" t="str"/>
      <x:c r="G75" s="2" t="str">
        <x:v>{"channel": "Google Ads", "currency": "UAH", "discount_pct": "0", "order_date": "2026-09-01", "order_id": "O0061", "product_id": "P001", "quantity": "2", "status": "completed", "unit_price": "890.00"}</x:v>
      </x:c>
    </x:row>
    <x:row r="76" ht="23" customHeight="1">
      <x:c r="A76" s="10" t="str">
        <x:v>orders.csv</x:v>
      </x:c>
      <x:c r="B76" s="10" t="n">
        <x:v>63</x:v>
      </x:c>
      <x:c r="C76" s="10" t="str">
        <x:v>O0062</x:v>
      </x:c>
      <x:c r="D76" s="10" t="str">
        <x:v>Прийнято</x:v>
      </x:c>
      <x:c r="E76" s="10" t="str"/>
      <x:c r="F76" s="10" t="str"/>
      <x:c r="G76" s="10" t="str">
        <x:v>{"channel": "Google Ads", "currency": "UAH", "discount_pct": "0", "order_date": "2026-09-02", "order_id": "O0062", "product_id": "P002", "quantity": "3", "status": "completed", "unit_price": "390.00"}</x:v>
      </x:c>
    </x:row>
    <x:row r="77" ht="23" customHeight="1">
      <x:c r="A77" s="2" t="str">
        <x:v>orders.csv</x:v>
      </x:c>
      <x:c r="B77" s="2" t="n">
        <x:v>64</x:v>
      </x:c>
      <x:c r="C77" s="2" t="str">
        <x:v>O0063</x:v>
      </x:c>
      <x:c r="D77" s="2" t="str">
        <x:v>Прийнято</x:v>
      </x:c>
      <x:c r="E77" s="2" t="str"/>
      <x:c r="F77" s="2" t="str"/>
      <x:c r="G77" s="2" t="str">
        <x:v>{"channel": "Google Ads", "currency": "UAH", "discount_pct": "0", "order_date": "03.09.2026", "order_id": "O0063", "product_id": "P003", "quantity": "1", "status": "completed", "unit_price": "490,00"}</x:v>
      </x:c>
    </x:row>
    <x:row r="78" ht="23" customHeight="1">
      <x:c r="A78" s="10" t="str">
        <x:v>orders.csv</x:v>
      </x:c>
      <x:c r="B78" s="10" t="n">
        <x:v>65</x:v>
      </x:c>
      <x:c r="C78" s="10" t="str">
        <x:v>O0064</x:v>
      </x:c>
      <x:c r="D78" s="10" t="str">
        <x:v>Прийнято</x:v>
      </x:c>
      <x:c r="E78" s="10" t="str"/>
      <x:c r="F78" s="10" t="str"/>
      <x:c r="G78" s="10" t="str">
        <x:v>{"channel": "Google Ads", "currency": "UAH", "discount_pct": "0", "order_date": "2026-09-04", "order_id": "O0064", "product_id": "P004", "quantity": "2", "status": "Оплачено", "unit_price": "4290.00"}</x:v>
      </x:c>
    </x:row>
    <x:row r="79" ht="23" customHeight="1">
      <x:c r="A79" s="2" t="str">
        <x:v>orders.csv</x:v>
      </x:c>
      <x:c r="B79" s="2" t="n">
        <x:v>66</x:v>
      </x:c>
      <x:c r="C79" s="2" t="str">
        <x:v>O0065</x:v>
      </x:c>
      <x:c r="D79" s="2" t="str">
        <x:v>Прийнято</x:v>
      </x:c>
      <x:c r="E79" s="2" t="str"/>
      <x:c r="F79" s="2" t="str"/>
      <x:c r="G79" s="2" t="str">
        <x:v>{"channel": "Google Ads", "currency": "UAH", "discount_pct": "0,10", "order_date": "2026-09-05", "order_id": "O0065", "product_id": "P005", "quantity": "3", "status": "completed", "unit_price": "1490.00"}</x:v>
      </x:c>
    </x:row>
    <x:row r="80" ht="23" customHeight="1">
      <x:c r="A80" s="10" t="str">
        <x:v>orders.csv</x:v>
      </x:c>
      <x:c r="B80" s="10" t="n">
        <x:v>67</x:v>
      </x:c>
      <x:c r="C80" s="10" t="str">
        <x:v>O0066</x:v>
      </x:c>
      <x:c r="D80" s="10" t="str">
        <x:v>Прийнято</x:v>
      </x:c>
      <x:c r="E80" s="10" t="str"/>
      <x:c r="F80" s="10" t="str"/>
      <x:c r="G80" s="10" t="str">
        <x:v>{"channel": "Organic", "currency": " uah ", "discount_pct": "0", "order_date": "06.09.2026", "order_id": "O0066", "product_id": "P006", "quantity": "1", "status": "completed", "unit_price": "2490.00"}</x:v>
      </x:c>
    </x:row>
    <x:row r="81" ht="23" customHeight="1">
      <x:c r="A81" s="2" t="str">
        <x:v>orders.csv</x:v>
      </x:c>
      <x:c r="B81" s="2" t="n">
        <x:v>68</x:v>
      </x:c>
      <x:c r="C81" s="2" t="str">
        <x:v>O0067</x:v>
      </x:c>
      <x:c r="D81" s="2" t="str">
        <x:v>Прийнято</x:v>
      </x:c>
      <x:c r="E81" s="2" t="str"/>
      <x:c r="F81" s="2" t="str"/>
      <x:c r="G81" s="2" t="str">
        <x:v>{"channel": "Organic", "currency": "UAH", "discount_pct": "0", "order_date": "2026-09-07", "order_id": "O0067", "product_id": "P001", "quantity": "2", "status": "completed", "unit_price": "890.00"}</x:v>
      </x:c>
    </x:row>
    <x:row r="82" ht="23" customHeight="1">
      <x:c r="A82" s="10" t="str">
        <x:v>orders.csv</x:v>
      </x:c>
      <x:c r="B82" s="10" t="n">
        <x:v>69</x:v>
      </x:c>
      <x:c r="C82" s="10" t="str">
        <x:v>O0068</x:v>
      </x:c>
      <x:c r="D82" s="10" t="str">
        <x:v>Прийнято</x:v>
      </x:c>
      <x:c r="E82" s="10" t="str"/>
      <x:c r="F82" s="10" t="str"/>
      <x:c r="G82" s="10" t="str">
        <x:v>{"channel": "Organic", "currency": "UAH", "discount_pct": "0", "order_date": "2026-09-08", "order_id": "O0068", "product_id": "P002", "quantity": "3", "status": "скасовано", "unit_price": "390.00"}</x:v>
      </x:c>
    </x:row>
    <x:row r="83" ht="23" customHeight="1">
      <x:c r="A83" s="2" t="str">
        <x:v>orders.csv</x:v>
      </x:c>
      <x:c r="B83" s="2" t="n">
        <x:v>70</x:v>
      </x:c>
      <x:c r="C83" s="2" t="str">
        <x:v>O0069</x:v>
      </x:c>
      <x:c r="D83" s="2" t="str">
        <x:v>Прийнято</x:v>
      </x:c>
      <x:c r="E83" s="2" t="str"/>
      <x:c r="F83" s="2" t="str"/>
      <x:c r="G83" s="2" t="str">
        <x:v>{"channel": "Organic", "currency": "UAH", "discount_pct": "0", "order_date": "09.09.2026", "order_id": "O0069", "product_id": "P003", "quantity": "1", "status": "completed", "unit_price": "490.00"}</x:v>
      </x:c>
    </x:row>
    <x:row r="84" ht="23" customHeight="1">
      <x:c r="A84" s="10" t="str">
        <x:v>orders.csv</x:v>
      </x:c>
      <x:c r="B84" s="10" t="n">
        <x:v>71</x:v>
      </x:c>
      <x:c r="C84" s="10" t="str">
        <x:v>O0070</x:v>
      </x:c>
      <x:c r="D84" s="10" t="str">
        <x:v>Прийнято</x:v>
      </x:c>
      <x:c r="E84" s="10" t="str"/>
      <x:c r="F84" s="10" t="str"/>
      <x:c r="G84" s="10" t="str">
        <x:v>{"channel": "Organic", "currency": "UAH", "discount_pct": "0,10", "order_date": "2026-09-10", "order_id": "O0070", "product_id": "P004", "quantity": "2", "status": "completed", "unit_price": "4290,00"}</x:v>
      </x:c>
    </x:row>
    <x:row r="85" ht="23" customHeight="1">
      <x:c r="A85" s="2" t="str">
        <x:v>orders.csv</x:v>
      </x:c>
      <x:c r="B85" s="2" t="n">
        <x:v>72</x:v>
      </x:c>
      <x:c r="C85" s="2" t="str">
        <x:v>O0071</x:v>
      </x:c>
      <x:c r="D85" s="2" t="str">
        <x:v>Прийнято</x:v>
      </x:c>
      <x:c r="E85" s="2" t="str"/>
      <x:c r="F85" s="2" t="str"/>
      <x:c r="G85" s="2" t="str">
        <x:v>{"channel": "Organic", "currency": "UAH", "discount_pct": "0", "order_date": "2026-09-11", "order_id": "O0071", "product_id": "P005", "quantity": "3", "status": "completed", "unit_price": "1490.00"}</x:v>
      </x:c>
    </x:row>
    <x:row r="86" ht="23" customHeight="1">
      <x:c r="A86" s="10" t="str">
        <x:v>orders.csv</x:v>
      </x:c>
      <x:c r="B86" s="10" t="n">
        <x:v>73</x:v>
      </x:c>
      <x:c r="C86" s="10" t="str">
        <x:v>O0072</x:v>
      </x:c>
      <x:c r="D86" s="10" t="str">
        <x:v>Прийнято</x:v>
      </x:c>
      <x:c r="E86" s="10" t="str"/>
      <x:c r="F86" s="10" t="str"/>
      <x:c r="G86" s="10" t="str">
        <x:v>{"channel": "Meta Ads", "currency": "UAH", "discount_pct": "0", "order_date": "12.09.2026", "order_id": "O0072", "product_id": "P006", "quantity": "1", "status": "Оплачено", "unit_price": "2490.00"}</x:v>
      </x:c>
    </x:row>
    <x:row r="87" ht="23" customHeight="1">
      <x:c r="A87" s="2" t="str">
        <x:v>orders.csv</x:v>
      </x:c>
      <x:c r="B87" s="2" t="n">
        <x:v>74</x:v>
      </x:c>
      <x:c r="C87" s="2" t="str">
        <x:v>O0073</x:v>
      </x:c>
      <x:c r="D87" s="2" t="str">
        <x:v>Прийнято</x:v>
      </x:c>
      <x:c r="E87" s="2" t="str"/>
      <x:c r="F87" s="2" t="str"/>
      <x:c r="G87" s="2" t="str">
        <x:v>{"channel": "Meta Ads", "currency": "UAH", "discount_pct": "0", "order_date": "2026-09-13", "order_id": "O0073", "product_id": "P001", "quantity": "2", "status": "completed", "unit_price": "890.00"}</x:v>
      </x:c>
    </x:row>
    <x:row r="88" ht="23" customHeight="1">
      <x:c r="A88" s="10" t="str">
        <x:v>orders.csv</x:v>
      </x:c>
      <x:c r="B88" s="10" t="n">
        <x:v>75</x:v>
      </x:c>
      <x:c r="C88" s="10" t="str">
        <x:v>O0074</x:v>
      </x:c>
      <x:c r="D88" s="10" t="str">
        <x:v>Прийнято</x:v>
      </x:c>
      <x:c r="E88" s="10" t="str"/>
      <x:c r="F88" s="10" t="str"/>
      <x:c r="G88" s="10" t="str">
        <x:v>{"channel": "Meta Ads", "currency": "UAH", "discount_pct": "0", "order_date": "2026-09-14", "order_id": "O0074", "product_id": "P002", "quantity": "3", "status": "completed", "unit_price": "390.00"}</x:v>
      </x:c>
    </x:row>
    <x:row r="89" ht="23" customHeight="1">
      <x:c r="A89" s="2" t="str">
        <x:v>orders.csv</x:v>
      </x:c>
      <x:c r="B89" s="2" t="n">
        <x:v>76</x:v>
      </x:c>
      <x:c r="C89" s="2" t="str">
        <x:v>O0075</x:v>
      </x:c>
      <x:c r="D89" s="2" t="str">
        <x:v>Прийнято</x:v>
      </x:c>
      <x:c r="E89" s="2" t="str"/>
      <x:c r="F89" s="2" t="str"/>
      <x:c r="G89" s="2" t="str">
        <x:v>{"channel": "Meta Ads", "currency": "UAH", "discount_pct": "0,10", "order_date": "15.09.2026", "order_id": "O0075", "product_id": "P003", "quantity": "1", "status": "completed", "unit_price": "490.00"}</x:v>
      </x:c>
    </x:row>
    <x:row r="90" ht="23" customHeight="1">
      <x:c r="A90" s="10" t="str">
        <x:v>orders.csv</x:v>
      </x:c>
      <x:c r="B90" s="10" t="n">
        <x:v>77</x:v>
      </x:c>
      <x:c r="C90" s="10" t="str">
        <x:v>O0076</x:v>
      </x:c>
      <x:c r="D90" s="10" t="str">
        <x:v>Прийнято</x:v>
      </x:c>
      <x:c r="E90" s="10" t="str"/>
      <x:c r="F90" s="10" t="str"/>
      <x:c r="G90" s="10" t="str">
        <x:v>{"channel": "Meta Ads", "currency": "UAH", "discount_pct": "0", "order_date": "2026-09-16", "order_id": "O0076", "product_id": "P004", "quantity": "2", "status": "Оплачено", "unit_price": "4290.00"}</x:v>
      </x:c>
    </x:row>
    <x:row r="91" ht="23" customHeight="1">
      <x:c r="A91" s="2" t="str">
        <x:v>orders.csv</x:v>
      </x:c>
      <x:c r="B91" s="2" t="n">
        <x:v>78</x:v>
      </x:c>
      <x:c r="C91" s="2" t="str">
        <x:v>O0077</x:v>
      </x:c>
      <x:c r="D91" s="2" t="str">
        <x:v>Прийнято</x:v>
      </x:c>
      <x:c r="E91" s="2" t="str"/>
      <x:c r="F91" s="2" t="str"/>
      <x:c r="G91" s="2" t="str">
        <x:v>{"channel": "Meta Ads", "currency": " uah ", "discount_pct": "0", "order_date": "2026-09-17", "order_id": "O0077", "product_id": "P005", "quantity": "3", "status": "completed", "unit_price": "1490,00"}</x:v>
      </x:c>
    </x:row>
    <x:row r="92" ht="23" customHeight="1">
      <x:c r="A92" s="10" t="str">
        <x:v>orders.csv</x:v>
      </x:c>
      <x:c r="B92" s="10" t="n">
        <x:v>79</x:v>
      </x:c>
      <x:c r="C92" s="10" t="str">
        <x:v>O0078</x:v>
      </x:c>
      <x:c r="D92" s="10" t="str">
        <x:v>Прийнято</x:v>
      </x:c>
      <x:c r="E92" s="10" t="str"/>
      <x:c r="F92" s="10" t="str"/>
      <x:c r="G92" s="10" t="str">
        <x:v>{"channel": "Google Ads", "currency": "UAH", "discount_pct": "0", "order_date": "18.09.2026", "order_id": "O0078", "product_id": "P006", "quantity": "1", "status": "completed", "unit_price": "2490.00"}</x:v>
      </x:c>
    </x:row>
    <x:row r="93" ht="23" customHeight="1">
      <x:c r="A93" s="2" t="str">
        <x:v>orders.csv</x:v>
      </x:c>
      <x:c r="B93" s="2" t="n">
        <x:v>80</x:v>
      </x:c>
      <x:c r="C93" s="2" t="str">
        <x:v>O0079</x:v>
      </x:c>
      <x:c r="D93" s="2" t="str">
        <x:v>Прийнято</x:v>
      </x:c>
      <x:c r="E93" s="2" t="str"/>
      <x:c r="F93" s="2" t="str"/>
      <x:c r="G93" s="2" t="str">
        <x:v>{"channel": "Google Ads", "currency": "UAH", "discount_pct": "0", "order_date": "2026-09-19", "order_id": "O0079", "product_id": "P001", "quantity": "2", "status": "completed", "unit_price": "890.00"}</x:v>
      </x:c>
    </x:row>
    <x:row r="94" ht="23" customHeight="1">
      <x:c r="A94" s="10" t="str">
        <x:v>orders.csv</x:v>
      </x:c>
      <x:c r="B94" s="10" t="n">
        <x:v>81</x:v>
      </x:c>
      <x:c r="C94" s="10" t="str">
        <x:v>O0080</x:v>
      </x:c>
      <x:c r="D94" s="10" t="str">
        <x:v>Прийнято</x:v>
      </x:c>
      <x:c r="E94" s="10" t="str"/>
      <x:c r="F94" s="10" t="str"/>
      <x:c r="G94" s="10" t="str">
        <x:v>{"channel": "Google Ads", "currency": "UAH", "discount_pct": "0,10", "order_date": "2026-09-20", "order_id": "O0080", "product_id": "P002", "quantity": "3", "status": "Оплачено", "unit_price": "390.00"}</x:v>
      </x:c>
    </x:row>
    <x:row r="95" ht="23" customHeight="1">
      <x:c r="A95" s="2" t="str">
        <x:v>orders.csv</x:v>
      </x:c>
      <x:c r="B95" s="2" t="n">
        <x:v>82</x:v>
      </x:c>
      <x:c r="C95" s="2" t="str">
        <x:v>O0081</x:v>
      </x:c>
      <x:c r="D95" s="2" t="str">
        <x:v>Прийнято</x:v>
      </x:c>
      <x:c r="E95" s="2" t="str"/>
      <x:c r="F95" s="2" t="str"/>
      <x:c r="G95" s="2" t="str">
        <x:v>{"channel": "Google Ads", "currency": "UAH", "discount_pct": "0", "order_date": "21.09.2026", "order_id": "O0081", "product_id": "P003", "quantity": "1", "status": "completed", "unit_price": "490.00"}</x:v>
      </x:c>
    </x:row>
    <x:row r="96" ht="23" customHeight="1">
      <x:c r="A96" s="10" t="str">
        <x:v>orders.csv</x:v>
      </x:c>
      <x:c r="B96" s="10" t="n">
        <x:v>83</x:v>
      </x:c>
      <x:c r="C96" s="10" t="str">
        <x:v>O0082</x:v>
      </x:c>
      <x:c r="D96" s="10" t="str">
        <x:v>Прийнято</x:v>
      </x:c>
      <x:c r="E96" s="10" t="str"/>
      <x:c r="F96" s="10" t="str"/>
      <x:c r="G96" s="10" t="str">
        <x:v>{"channel": "Google Ads", "currency": "UAH", "discount_pct": "0", "order_date": "2026-09-22", "order_id": "O0082", "product_id": "P004", "quantity": "2", "status": "completed", "unit_price": "4290.00"}</x:v>
      </x:c>
    </x:row>
    <x:row r="97" ht="23" customHeight="1">
      <x:c r="A97" s="2" t="str">
        <x:v>orders.csv</x:v>
      </x:c>
      <x:c r="B97" s="2" t="n">
        <x:v>84</x:v>
      </x:c>
      <x:c r="C97" s="2" t="str">
        <x:v>O0083</x:v>
      </x:c>
      <x:c r="D97" s="2" t="str">
        <x:v>Прийнято</x:v>
      </x:c>
      <x:c r="E97" s="2" t="str"/>
      <x:c r="F97" s="2" t="str"/>
      <x:c r="G97" s="2" t="str">
        <x:v>{"channel": "Google Ads", "currency": "UAH", "discount_pct": "0", "order_date": "2026-09-23", "order_id": "O0083", "product_id": "P005", "quantity": "3", "status": "completed", "unit_price": "1490.00"}</x:v>
      </x:c>
    </x:row>
    <x:row r="98" ht="23" customHeight="1">
      <x:c r="A98" s="10" t="str">
        <x:v>orders.csv</x:v>
      </x:c>
      <x:c r="B98" s="10" t="n">
        <x:v>85</x:v>
      </x:c>
      <x:c r="C98" s="10" t="str">
        <x:v>O0084</x:v>
      </x:c>
      <x:c r="D98" s="10" t="str">
        <x:v>Прийнято</x:v>
      </x:c>
      <x:c r="E98" s="10" t="str"/>
      <x:c r="F98" s="10" t="str"/>
      <x:c r="G98" s="10" t="str">
        <x:v>{"channel": "Organic", "currency": "UAH", "discount_pct": "0", "order_date": "24.09.2026", "order_id": "O0084", "product_id": "P006", "quantity": "1", "status": "Оплачено", "unit_price": "2490,00"}</x:v>
      </x:c>
    </x:row>
    <x:row r="99" ht="23" customHeight="1">
      <x:c r="A99" s="2" t="str">
        <x:v>orders.csv</x:v>
      </x:c>
      <x:c r="B99" s="2" t="n">
        <x:v>86</x:v>
      </x:c>
      <x:c r="C99" s="2" t="str">
        <x:v>O0085</x:v>
      </x:c>
      <x:c r="D99" s="2" t="str">
        <x:v>Прийнято</x:v>
      </x:c>
      <x:c r="E99" s="2" t="str"/>
      <x:c r="F99" s="2" t="str"/>
      <x:c r="G99" s="2" t="str">
        <x:v>{"channel": "Organic", "currency": "UAH", "discount_pct": "0,10", "order_date": "2026-09-25", "order_id": "O0085", "product_id": "P001", "quantity": "2", "status": "скасовано", "unit_price": "890.00"}</x:v>
      </x:c>
    </x:row>
    <x:row r="100" ht="23" customHeight="1">
      <x:c r="A100" s="10" t="str">
        <x:v>orders.csv</x:v>
      </x:c>
      <x:c r="B100" s="10" t="n">
        <x:v>87</x:v>
      </x:c>
      <x:c r="C100" s="10" t="str">
        <x:v>O0086</x:v>
      </x:c>
      <x:c r="D100" s="10" t="str">
        <x:v>Прийнято</x:v>
      </x:c>
      <x:c r="E100" s="10" t="str"/>
      <x:c r="F100" s="10" t="str"/>
      <x:c r="G100" s="10" t="str">
        <x:v>{"channel": "Organic", "currency": "UAH", "discount_pct": "0", "order_date": "2026-09-26", "order_id": "O0086", "product_id": "P002", "quantity": "3", "status": "completed", "unit_price": "390.00"}</x:v>
      </x:c>
    </x:row>
    <x:row r="101" ht="23" customHeight="1">
      <x:c r="A101" s="2" t="str">
        <x:v>orders.csv</x:v>
      </x:c>
      <x:c r="B101" s="2" t="n">
        <x:v>88</x:v>
      </x:c>
      <x:c r="C101" s="2" t="str">
        <x:v>O0087</x:v>
      </x:c>
      <x:c r="D101" s="2" t="str">
        <x:v>Прийнято</x:v>
      </x:c>
      <x:c r="E101" s="2" t="str"/>
      <x:c r="F101" s="2" t="str"/>
      <x:c r="G101" s="2" t="str">
        <x:v>{"channel": "Organic", "currency": "UAH", "discount_pct": "0", "order_date": "27.09.2026", "order_id": "O0087", "product_id": "P003", "quantity": "1", "status": "completed", "unit_price": "490.00"}</x:v>
      </x:c>
    </x:row>
    <x:row r="102" ht="23" customHeight="1">
      <x:c r="A102" s="10" t="str">
        <x:v>orders.csv</x:v>
      </x:c>
      <x:c r="B102" s="10" t="n">
        <x:v>89</x:v>
      </x:c>
      <x:c r="C102" s="10" t="str">
        <x:v>O0088</x:v>
      </x:c>
      <x:c r="D102" s="10" t="str">
        <x:v>Прийнято</x:v>
      </x:c>
      <x:c r="E102" s="10" t="str"/>
      <x:c r="F102" s="10" t="str"/>
      <x:c r="G102" s="10" t="str">
        <x:v>{"channel": "Organic", "currency": " uah ", "discount_pct": "0", "order_date": "2026-09-28", "order_id": "O0088", "product_id": "P004", "quantity": "2", "status": "Оплачено", "unit_price": "4290.00"}</x:v>
      </x:c>
    </x:row>
    <x:row r="103" ht="23" customHeight="1">
      <x:c r="A103" s="2" t="str">
        <x:v>orders.csv</x:v>
      </x:c>
      <x:c r="B103" s="2" t="n">
        <x:v>90</x:v>
      </x:c>
      <x:c r="C103" s="2" t="str">
        <x:v>O0089</x:v>
      </x:c>
      <x:c r="D103" s="2" t="str">
        <x:v>Прийнято</x:v>
      </x:c>
      <x:c r="E103" s="2" t="str"/>
      <x:c r="F103" s="2" t="str"/>
      <x:c r="G103" s="2" t="str">
        <x:v>{"channel": "Organic", "currency": "UAH", "discount_pct": "0", "order_date": "2026-09-29", "order_id": "O0089", "product_id": "P005", "quantity": "3", "status": "completed", "unit_price": "1490.00"}</x:v>
      </x:c>
    </x:row>
    <x:row r="104" ht="23" customHeight="1">
      <x:c r="A104" s="10" t="str">
        <x:v>orders.csv</x:v>
      </x:c>
      <x:c r="B104" s="10" t="n">
        <x:v>91</x:v>
      </x:c>
      <x:c r="C104" s="10" t="str">
        <x:v>O0090</x:v>
      </x:c>
      <x:c r="D104" s="10" t="str">
        <x:v>Прийнято</x:v>
      </x:c>
      <x:c r="E104" s="10" t="str"/>
      <x:c r="F104" s="10" t="str"/>
      <x:c r="G104" s="10" t="str">
        <x:v>{"channel": "Meta Ads", "currency": "UAH", "discount_pct": "0,10", "order_date": "30.09.2026", "order_id": "O0090", "product_id": "P006", "quantity": "1", "status": "completed", "unit_price": "2490.00"}</x:v>
      </x:c>
    </x:row>
    <x:row r="105" ht="23" customHeight="1">
      <x:c r="A105" s="2" t="str">
        <x:v>orders.csv</x:v>
      </x:c>
      <x:c r="B105" s="2" t="n">
        <x:v>92</x:v>
      </x:c>
      <x:c r="C105" s="2" t="str">
        <x:v>O0091</x:v>
      </x:c>
      <x:c r="D105" s="2" t="str">
        <x:v>Прийнято</x:v>
      </x:c>
      <x:c r="E105" s="2" t="str"/>
      <x:c r="F105" s="2" t="str"/>
      <x:c r="G105" s="2" t="str">
        <x:v>{"channel": "Meta Ads", "currency": "UAH", "discount_pct": "0", "order_date": "2026-09-01", "order_id": "O0091", "product_id": "P001", "quantity": "2", "status": "completed", "unit_price": "890,00"}</x:v>
      </x:c>
    </x:row>
    <x:row r="106" ht="23" customHeight="1">
      <x:c r="A106" s="10" t="str">
        <x:v>orders.csv</x:v>
      </x:c>
      <x:c r="B106" s="10" t="n">
        <x:v>93</x:v>
      </x:c>
      <x:c r="C106" s="10" t="str">
        <x:v>O0092</x:v>
      </x:c>
      <x:c r="D106" s="10" t="str">
        <x:v>Прийнято</x:v>
      </x:c>
      <x:c r="E106" s="10" t="str"/>
      <x:c r="F106" s="10" t="str"/>
      <x:c r="G106" s="10" t="str">
        <x:v>{"channel": "Meta Ads", "currency": "UAH", "discount_pct": "0", "order_date": "2026-09-02", "order_id": "O0092", "product_id": "P002", "quantity": "3", "status": "Оплачено", "unit_price": "390.00"}</x:v>
      </x:c>
    </x:row>
    <x:row r="107" ht="23" customHeight="1">
      <x:c r="A107" s="2" t="str">
        <x:v>orders.csv</x:v>
      </x:c>
      <x:c r="B107" s="2" t="n">
        <x:v>94</x:v>
      </x:c>
      <x:c r="C107" s="2" t="str">
        <x:v>O0093</x:v>
      </x:c>
      <x:c r="D107" s="2" t="str">
        <x:v>Прийнято</x:v>
      </x:c>
      <x:c r="E107" s="2" t="str"/>
      <x:c r="F107" s="2" t="str"/>
      <x:c r="G107" s="2" t="str">
        <x:v>{"channel": "Meta Ads", "currency": "UAH", "discount_pct": "0", "order_date": "03.09.2026", "order_id": "O0093", "product_id": "P003", "quantity": "1", "status": "completed", "unit_price": "490.00"}</x:v>
      </x:c>
    </x:row>
    <x:row r="108" ht="23" customHeight="1">
      <x:c r="A108" s="10" t="str">
        <x:v>orders.csv</x:v>
      </x:c>
      <x:c r="B108" s="10" t="n">
        <x:v>95</x:v>
      </x:c>
      <x:c r="C108" s="10" t="str">
        <x:v>O0094</x:v>
      </x:c>
      <x:c r="D108" s="10" t="str">
        <x:v>Прийнято</x:v>
      </x:c>
      <x:c r="E108" s="10" t="str"/>
      <x:c r="F108" s="10" t="str"/>
      <x:c r="G108" s="10" t="str">
        <x:v>{"channel": "Meta Ads", "currency": "UAH", "discount_pct": "0", "order_date": "2026-09-04", "order_id": "O0094", "product_id": "P004", "quantity": "2", "status": "completed", "unit_price": "4290.00"}</x:v>
      </x:c>
    </x:row>
    <x:row r="109" ht="23" customHeight="1">
      <x:c r="A109" s="2" t="str">
        <x:v>orders.csv</x:v>
      </x:c>
      <x:c r="B109" s="2" t="n">
        <x:v>96</x:v>
      </x:c>
      <x:c r="C109" s="2" t="str">
        <x:v>O0095</x:v>
      </x:c>
      <x:c r="D109" s="2" t="str">
        <x:v>Прийнято</x:v>
      </x:c>
      <x:c r="E109" s="2" t="str"/>
      <x:c r="F109" s="2" t="str"/>
      <x:c r="G109" s="2" t="str">
        <x:v>{"channel": "Meta Ads", "currency": "UAH", "discount_pct": "0,10", "order_date": "2026-09-05", "order_id": "O0095", "product_id": "P005", "quantity": "3", "status": "completed", "unit_price": "1490.00"}</x:v>
      </x:c>
    </x:row>
    <x:row r="110" ht="23" customHeight="1">
      <x:c r="A110" s="10" t="str">
        <x:v>orders.csv</x:v>
      </x:c>
      <x:c r="B110" s="10" t="n">
        <x:v>97</x:v>
      </x:c>
      <x:c r="C110" s="10" t="str">
        <x:v>O0096</x:v>
      </x:c>
      <x:c r="D110" s="10" t="str">
        <x:v>Прийнято</x:v>
      </x:c>
      <x:c r="E110" s="10" t="str"/>
      <x:c r="F110" s="10" t="str"/>
      <x:c r="G110" s="10" t="str">
        <x:v>{"channel": "Google Ads", "currency": "UAH", "discount_pct": "0", "order_date": "06.09.2026", "order_id": "O0096", "product_id": "P006", "quantity": "1", "status": "Оплачено", "unit_price": "2490.00"}</x:v>
      </x:c>
    </x:row>
    <x:row r="111" ht="23" customHeight="1">
      <x:c r="A111" s="2" t="str">
        <x:v>orders.csv</x:v>
      </x:c>
      <x:c r="B111" s="2" t="n">
        <x:v>98</x:v>
      </x:c>
      <x:c r="C111" s="2" t="str">
        <x:v>O0097</x:v>
      </x:c>
      <x:c r="D111" s="2" t="str">
        <x:v>Прийнято</x:v>
      </x:c>
      <x:c r="E111" s="2" t="str"/>
      <x:c r="F111" s="2" t="str"/>
      <x:c r="G111" s="2" t="str">
        <x:v>{"channel": "Google Ads", "currency": "UAH", "discount_pct": "0", "order_date": "2026-09-07", "order_id": "O0097", "product_id": "P001", "quantity": "2", "status": "completed", "unit_price": "890.00"}</x:v>
      </x:c>
    </x:row>
    <x:row r="112" ht="23" customHeight="1">
      <x:c r="A112" s="10" t="str">
        <x:v>orders.csv</x:v>
      </x:c>
      <x:c r="B112" s="10" t="n">
        <x:v>99</x:v>
      </x:c>
      <x:c r="C112" s="10" t="str">
        <x:v>O0098</x:v>
      </x:c>
      <x:c r="D112" s="10" t="str">
        <x:v>Прийнято</x:v>
      </x:c>
      <x:c r="E112" s="10" t="str"/>
      <x:c r="F112" s="10" t="str"/>
      <x:c r="G112" s="10" t="str">
        <x:v>{"channel": "Google Ads", "currency": "UAH", "discount_pct": "0", "order_date": "2026-09-08", "order_id": "O0098", "product_id": "P002", "quantity": "3", "status": "completed", "unit_price": "390,00"}</x:v>
      </x:c>
    </x:row>
    <x:row r="113" ht="23" customHeight="1">
      <x:c r="A113" s="2" t="str">
        <x:v>orders.csv</x:v>
      </x:c>
      <x:c r="B113" s="2" t="n">
        <x:v>100</x:v>
      </x:c>
      <x:c r="C113" s="2" t="str">
        <x:v>O0099</x:v>
      </x:c>
      <x:c r="D113" s="2" t="str">
        <x:v>Прийнято</x:v>
      </x:c>
      <x:c r="E113" s="2" t="str"/>
      <x:c r="F113" s="2" t="str"/>
      <x:c r="G113" s="2" t="str">
        <x:v>{"channel": "Google Ads", "currency": " uah ", "discount_pct": "0", "order_date": "09.09.2026", "order_id": "O0099", "product_id": "P003", "quantity": "1", "status": "completed", "unit_price": "490.00"}</x:v>
      </x:c>
    </x:row>
    <x:row r="114" ht="23" customHeight="1">
      <x:c r="A114" s="10" t="str">
        <x:v>orders.csv</x:v>
      </x:c>
      <x:c r="B114" s="10" t="n">
        <x:v>101</x:v>
      </x:c>
      <x:c r="C114" s="10" t="str">
        <x:v>O0100</x:v>
      </x:c>
      <x:c r="D114" s="10" t="str">
        <x:v>Прийнято</x:v>
      </x:c>
      <x:c r="E114" s="10" t="str"/>
      <x:c r="F114" s="10" t="str"/>
      <x:c r="G114" s="10" t="str">
        <x:v>{"channel": "Google Ads", "currency": "UAH", "discount_pct": "0,10", "order_date": "2026-09-10", "order_id": "O0100", "product_id": "P004", "quantity": "2", "status": "Оплачено", "unit_price": "4290.00"}</x:v>
      </x:c>
    </x:row>
    <x:row r="115" ht="23" customHeight="1">
      <x:c r="A115" s="2" t="str">
        <x:v>orders.csv</x:v>
      </x:c>
      <x:c r="B115" s="2" t="n">
        <x:v>102</x:v>
      </x:c>
      <x:c r="C115" s="2" t="str">
        <x:v>O0101</x:v>
      </x:c>
      <x:c r="D115" s="2" t="str">
        <x:v>Прийнято</x:v>
      </x:c>
      <x:c r="E115" s="2" t="str"/>
      <x:c r="F115" s="2" t="str"/>
      <x:c r="G115" s="2" t="str">
        <x:v>{"channel": "Google Ads", "currency": "UAH", "discount_pct": "0", "order_date": "2026-09-11", "order_id": "O0101", "product_id": "P005", "quantity": "3", "status": "completed", "unit_price": "1490.00"}</x:v>
      </x:c>
    </x:row>
    <x:row r="116" ht="23" customHeight="1">
      <x:c r="A116" s="10" t="str">
        <x:v>orders.csv</x:v>
      </x:c>
      <x:c r="B116" s="10" t="n">
        <x:v>103</x:v>
      </x:c>
      <x:c r="C116" s="10" t="str">
        <x:v>O0102</x:v>
      </x:c>
      <x:c r="D116" s="10" t="str">
        <x:v>Прийнято</x:v>
      </x:c>
      <x:c r="E116" s="10" t="str"/>
      <x:c r="F116" s="10" t="str"/>
      <x:c r="G116" s="10" t="str">
        <x:v>{"channel": "Organic", "currency": "UAH", "discount_pct": "0", "order_date": "12.09.2026", "order_id": "O0102", "product_id": "P006", "quantity": "1", "status": "скасовано", "unit_price": "2490.00"}</x:v>
      </x:c>
    </x:row>
    <x:row r="117" ht="23" customHeight="1">
      <x:c r="A117" s="2" t="str">
        <x:v>orders.csv</x:v>
      </x:c>
      <x:c r="B117" s="2" t="n">
        <x:v>104</x:v>
      </x:c>
      <x:c r="C117" s="2" t="str">
        <x:v>O0103</x:v>
      </x:c>
      <x:c r="D117" s="2" t="str">
        <x:v>Прийнято</x:v>
      </x:c>
      <x:c r="E117" s="2" t="str"/>
      <x:c r="F117" s="2" t="str"/>
      <x:c r="G117" s="2" t="str">
        <x:v>{"channel": "Organic", "currency": "UAH", "discount_pct": "0", "order_date": "2026-09-13", "order_id": "O0103", "product_id": "P001", "quantity": "2", "status": "completed", "unit_price": "890.00"}</x:v>
      </x:c>
    </x:row>
    <x:row r="118" ht="23" customHeight="1">
      <x:c r="A118" s="10" t="str">
        <x:v>orders.csv</x:v>
      </x:c>
      <x:c r="B118" s="10" t="n">
        <x:v>105</x:v>
      </x:c>
      <x:c r="C118" s="10" t="str">
        <x:v>O0104</x:v>
      </x:c>
      <x:c r="D118" s="10" t="str">
        <x:v>Прийнято</x:v>
      </x:c>
      <x:c r="E118" s="10" t="str"/>
      <x:c r="F118" s="10" t="str"/>
      <x:c r="G118" s="10" t="str">
        <x:v>{"channel": "Organic", "currency": "UAH", "discount_pct": "0", "order_date": "2026-09-14", "order_id": "O0104", "product_id": "P002", "quantity": "3", "status": "Оплачено", "unit_price": "390.00"}</x:v>
      </x:c>
    </x:row>
    <x:row r="119" ht="23" customHeight="1">
      <x:c r="A119" s="2" t="str">
        <x:v>orders.csv</x:v>
      </x:c>
      <x:c r="B119" s="2" t="n">
        <x:v>106</x:v>
      </x:c>
      <x:c r="C119" s="2" t="str">
        <x:v>O0105</x:v>
      </x:c>
      <x:c r="D119" s="2" t="str">
        <x:v>Прийнято</x:v>
      </x:c>
      <x:c r="E119" s="2" t="str"/>
      <x:c r="F119" s="2" t="str"/>
      <x:c r="G119" s="2" t="str">
        <x:v>{"channel": "Organic", "currency": "UAH", "discount_pct": "0,10", "order_date": "15.09.2026", "order_id": "O0105", "product_id": "P003", "quantity": "1", "status": "completed", "unit_price": "490,00"}</x:v>
      </x:c>
    </x:row>
    <x:row r="120" ht="23" customHeight="1">
      <x:c r="A120" s="10" t="str">
        <x:v>orders.csv</x:v>
      </x:c>
      <x:c r="B120" s="10" t="n">
        <x:v>107</x:v>
      </x:c>
      <x:c r="C120" s="10" t="str">
        <x:v>O0106</x:v>
      </x:c>
      <x:c r="D120" s="10" t="str">
        <x:v>Прийнято</x:v>
      </x:c>
      <x:c r="E120" s="10" t="str"/>
      <x:c r="F120" s="10" t="str"/>
      <x:c r="G120" s="10" t="str">
        <x:v>{"channel": "Organic", "currency": "UAH", "discount_pct": "0", "order_date": "2026-09-16", "order_id": "O0106", "product_id": "P004", "quantity": "2", "status": "completed", "unit_price": "4290.00"}</x:v>
      </x:c>
    </x:row>
    <x:row r="121" ht="23" customHeight="1">
      <x:c r="A121" s="2" t="str">
        <x:v>orders.csv</x:v>
      </x:c>
      <x:c r="B121" s="2" t="n">
        <x:v>108</x:v>
      </x:c>
      <x:c r="C121" s="2" t="str">
        <x:v>O0107</x:v>
      </x:c>
      <x:c r="D121" s="2" t="str">
        <x:v>Прийнято</x:v>
      </x:c>
      <x:c r="E121" s="2" t="str"/>
      <x:c r="F121" s="2" t="str"/>
      <x:c r="G121" s="2" t="str">
        <x:v>{"channel": "Organic", "currency": "UAH", "discount_pct": "0", "order_date": "2026-09-17", "order_id": "O0107", "product_id": "P005", "quantity": "3", "status": "completed", "unit_price": "1490.00"}</x:v>
      </x:c>
    </x:row>
    <x:row r="122" ht="23" customHeight="1">
      <x:c r="A122" s="10" t="str">
        <x:v>orders.csv</x:v>
      </x:c>
      <x:c r="B122" s="10" t="n">
        <x:v>109</x:v>
      </x:c>
      <x:c r="C122" s="10" t="str">
        <x:v>O0108</x:v>
      </x:c>
      <x:c r="D122" s="10" t="str">
        <x:v>Прийнято</x:v>
      </x:c>
      <x:c r="E122" s="10" t="str"/>
      <x:c r="F122" s="10" t="str"/>
      <x:c r="G122" s="10" t="str">
        <x:v>{"channel": "Meta Ads", "currency": "UAH", "discount_pct": "0", "order_date": "18.09.2026", "order_id": "O0108", "product_id": "P006", "quantity": "1", "status": "Оплачено", "unit_price": "2490.00"}</x:v>
      </x:c>
    </x:row>
    <x:row r="123" ht="23" customHeight="1">
      <x:c r="A123" s="2" t="str">
        <x:v>orders.csv</x:v>
      </x:c>
      <x:c r="B123" s="2" t="n">
        <x:v>110</x:v>
      </x:c>
      <x:c r="C123" s="2" t="str">
        <x:v>O0109</x:v>
      </x:c>
      <x:c r="D123" s="2" t="str">
        <x:v>Прийнято</x:v>
      </x:c>
      <x:c r="E123" s="2" t="str"/>
      <x:c r="F123" s="2" t="str"/>
      <x:c r="G123" s="2" t="str">
        <x:v>{"channel": "Meta Ads", "currency": "UAH", "discount_pct": "0", "order_date": "2026-09-19", "order_id": "O0109", "product_id": "P001", "quantity": "2", "status": "completed", "unit_price": "890.00"}</x:v>
      </x:c>
    </x:row>
    <x:row r="124" ht="23" customHeight="1">
      <x:c r="A124" s="10" t="str">
        <x:v>orders.csv</x:v>
      </x:c>
      <x:c r="B124" s="10" t="n">
        <x:v>111</x:v>
      </x:c>
      <x:c r="C124" s="10" t="str">
        <x:v>O0110</x:v>
      </x:c>
      <x:c r="D124" s="10" t="str">
        <x:v>Прийнято</x:v>
      </x:c>
      <x:c r="E124" s="10" t="str"/>
      <x:c r="F124" s="10" t="str"/>
      <x:c r="G124" s="10" t="str">
        <x:v>{"channel": "Meta Ads", "currency": " uah ", "discount_pct": "0,10", "order_date": "2026-09-20", "order_id": "O0110", "product_id": "P002", "quantity": "3", "status": "completed", "unit_price": "390.00"}</x:v>
      </x:c>
    </x:row>
    <x:row r="125" ht="23" customHeight="1">
      <x:c r="A125" s="2" t="str">
        <x:v>orders.csv</x:v>
      </x:c>
      <x:c r="B125" s="2" t="n">
        <x:v>112</x:v>
      </x:c>
      <x:c r="C125" s="2" t="str">
        <x:v>O0111</x:v>
      </x:c>
      <x:c r="D125" s="2" t="str">
        <x:v>Прийнято</x:v>
      </x:c>
      <x:c r="E125" s="2" t="str"/>
      <x:c r="F125" s="2" t="str"/>
      <x:c r="G125" s="2" t="str">
        <x:v>{"channel": "Meta Ads", "currency": "UAH", "discount_pct": "0", "order_date": "21.09.2026", "order_id": "O0111", "product_id": "P003", "quantity": "1", "status": "completed", "unit_price": "490.00"}</x:v>
      </x:c>
    </x:row>
    <x:row r="126" ht="23" customHeight="1">
      <x:c r="A126" s="10" t="str">
        <x:v>orders.csv</x:v>
      </x:c>
      <x:c r="B126" s="10" t="n">
        <x:v>113</x:v>
      </x:c>
      <x:c r="C126" s="10" t="str">
        <x:v>O0112</x:v>
      </x:c>
      <x:c r="D126" s="10" t="str">
        <x:v>Прийнято</x:v>
      </x:c>
      <x:c r="E126" s="10" t="str"/>
      <x:c r="F126" s="10" t="str"/>
      <x:c r="G126" s="10" t="str">
        <x:v>{"channel": "Meta Ads", "currency": "UAH", "discount_pct": "0", "order_date": "2026-09-22", "order_id": "O0112", "product_id": "P004", "quantity": "2", "status": "Оплачено", "unit_price": "4290,00"}</x:v>
      </x:c>
    </x:row>
    <x:row r="127" ht="23" customHeight="1">
      <x:c r="A127" s="2" t="str">
        <x:v>orders.csv</x:v>
      </x:c>
      <x:c r="B127" s="2" t="n">
        <x:v>114</x:v>
      </x:c>
      <x:c r="C127" s="2" t="str">
        <x:v>O0113</x:v>
      </x:c>
      <x:c r="D127" s="2" t="str">
        <x:v>Прийнято</x:v>
      </x:c>
      <x:c r="E127" s="2" t="str"/>
      <x:c r="F127" s="2" t="str"/>
      <x:c r="G127" s="2" t="str">
        <x:v>{"channel": "Meta Ads", "currency": "UAH", "discount_pct": "0", "order_date": "2026-09-23", "order_id": "O0113", "product_id": "P005", "quantity": "3", "status": "completed", "unit_price": "1490.00"}</x:v>
      </x:c>
    </x:row>
    <x:row r="128" ht="23" customHeight="1">
      <x:c r="A128" s="10" t="str">
        <x:v>orders.csv</x:v>
      </x:c>
      <x:c r="B128" s="10" t="n">
        <x:v>115</x:v>
      </x:c>
      <x:c r="C128" s="10" t="str">
        <x:v>O0114</x:v>
      </x:c>
      <x:c r="D128" s="10" t="str">
        <x:v>Прийнято</x:v>
      </x:c>
      <x:c r="E128" s="10" t="str"/>
      <x:c r="F128" s="10" t="str"/>
      <x:c r="G128" s="10" t="str">
        <x:v>{"channel": "Google Ads", "currency": "UAH", "discount_pct": "0", "order_date": "24.09.2026", "order_id": "O0114", "product_id": "P006", "quantity": "1", "status": "completed", "unit_price": "2490.00"}</x:v>
      </x:c>
    </x:row>
    <x:row r="129" ht="23" customHeight="1">
      <x:c r="A129" s="2" t="str">
        <x:v>orders.csv</x:v>
      </x:c>
      <x:c r="B129" s="2" t="n">
        <x:v>116</x:v>
      </x:c>
      <x:c r="C129" s="2" t="str">
        <x:v>O0115</x:v>
      </x:c>
      <x:c r="D129" s="2" t="str">
        <x:v>Прийнято</x:v>
      </x:c>
      <x:c r="E129" s="2" t="str"/>
      <x:c r="F129" s="2" t="str"/>
      <x:c r="G129" s="2" t="str">
        <x:v>{"channel": "Google Ads", "currency": "UAH", "discount_pct": "0,10", "order_date": "2026-09-25", "order_id": "O0115", "product_id": "P001", "quantity": "2", "status": "completed", "unit_price": "890.00"}</x:v>
      </x:c>
    </x:row>
    <x:row r="130" ht="23" customHeight="1">
      <x:c r="A130" s="10" t="str">
        <x:v>orders.csv</x:v>
      </x:c>
      <x:c r="B130" s="10" t="n">
        <x:v>117</x:v>
      </x:c>
      <x:c r="C130" s="10" t="str">
        <x:v>O0116</x:v>
      </x:c>
      <x:c r="D130" s="10" t="str">
        <x:v>Прийнято</x:v>
      </x:c>
      <x:c r="E130" s="10" t="str"/>
      <x:c r="F130" s="10" t="str"/>
      <x:c r="G130" s="10" t="str">
        <x:v>{"channel": "Google Ads", "currency": "UAH", "discount_pct": "0", "order_date": "2026-09-26", "order_id": "O0116", "product_id": "P002", "quantity": "3", "status": "Оплачено", "unit_price": "390.00"}</x:v>
      </x:c>
    </x:row>
    <x:row r="131" ht="23" customHeight="1">
      <x:c r="A131" s="2" t="str">
        <x:v>orders.csv</x:v>
      </x:c>
      <x:c r="B131" s="2" t="n">
        <x:v>118</x:v>
      </x:c>
      <x:c r="C131" s="2" t="str">
        <x:v>O0117</x:v>
      </x:c>
      <x:c r="D131" s="2" t="str">
        <x:v>Прийнято</x:v>
      </x:c>
      <x:c r="E131" s="2" t="str"/>
      <x:c r="F131" s="2" t="str"/>
      <x:c r="G131" s="2" t="str">
        <x:v>{"channel": "Google Ads", "currency": "UAH", "discount_pct": "0", "order_date": "27.09.2026", "order_id": "O0117", "product_id": "P003", "quantity": "1", "status": "completed", "unit_price": "490.00"}</x:v>
      </x:c>
    </x:row>
    <x:row r="132" ht="23" customHeight="1">
      <x:c r="A132" s="10" t="str">
        <x:v>orders.csv</x:v>
      </x:c>
      <x:c r="B132" s="10" t="n">
        <x:v>119</x:v>
      </x:c>
      <x:c r="C132" s="10" t="str">
        <x:v>O0118</x:v>
      </x:c>
      <x:c r="D132" s="10" t="str">
        <x:v>Прийнято</x:v>
      </x:c>
      <x:c r="E132" s="10" t="str"/>
      <x:c r="F132" s="10" t="str"/>
      <x:c r="G132" s="10" t="str">
        <x:v>{"channel": "Google Ads", "currency": "UAH", "discount_pct": "0", "order_date": "2026-09-28", "order_id": "O0118", "product_id": "P004", "quantity": "2", "status": "completed", "unit_price": "4290.00"}</x:v>
      </x:c>
    </x:row>
    <x:row r="133" ht="23" customHeight="1">
      <x:c r="A133" s="2" t="str">
        <x:v>orders.csv</x:v>
      </x:c>
      <x:c r="B133" s="2" t="n">
        <x:v>120</x:v>
      </x:c>
      <x:c r="C133" s="2" t="str">
        <x:v>O0119</x:v>
      </x:c>
      <x:c r="D133" s="2" t="str">
        <x:v>Прийнято</x:v>
      </x:c>
      <x:c r="E133" s="2" t="str"/>
      <x:c r="F133" s="2" t="str"/>
      <x:c r="G133" s="2" t="str">
        <x:v>{"channel": "Google Ads", "currency": "UAH", "discount_pct": "0", "order_date": "2026-09-29", "order_id": "O0119", "product_id": "P005", "quantity": "3", "status": "скасовано", "unit_price": "1490,00"}</x:v>
      </x:c>
    </x:row>
    <x:row r="134" ht="23" customHeight="1">
      <x:c r="A134" s="10" t="str">
        <x:v>orders.csv</x:v>
      </x:c>
      <x:c r="B134" s="10" t="n">
        <x:v>121</x:v>
      </x:c>
      <x:c r="C134" s="10" t="str">
        <x:v>O0120</x:v>
      </x:c>
      <x:c r="D134" s="10" t="str">
        <x:v>Прийнято</x:v>
      </x:c>
      <x:c r="E134" s="10" t="str"/>
      <x:c r="F134" s="10" t="str"/>
      <x:c r="G134" s="10" t="str">
        <x:v>{"channel": "Organic", "currency": "UAH", "discount_pct": "0,10", "order_date": "30.09.2026", "order_id": "O0120", "product_id": "P006", "quantity": "1", "status": "Оплачено", "unit_price": "2490.00"}</x:v>
      </x:c>
    </x:row>
    <x:row r="135" ht="23" customHeight="1">
      <x:c r="A135" s="2" t="str">
        <x:v>orders.csv</x:v>
      </x:c>
      <x:c r="B135" s="2" t="n">
        <x:v>122</x:v>
      </x:c>
      <x:c r="C135" s="2" t="str">
        <x:v>O0121</x:v>
      </x:c>
      <x:c r="D135" s="2" t="str">
        <x:v>Прийнято</x:v>
      </x:c>
      <x:c r="E135" s="2" t="str"/>
      <x:c r="F135" s="2" t="str"/>
      <x:c r="G135" s="2" t="str">
        <x:v>{"channel": "Organic", "currency": " uah ", "discount_pct": "0", "order_date": "2026-09-01", "order_id": "O0121", "product_id": "P001", "quantity": "2", "status": "completed", "unit_price": "890.00"}</x:v>
      </x:c>
    </x:row>
    <x:row r="136" ht="23" customHeight="1">
      <x:c r="A136" s="10" t="str">
        <x:v>orders.csv</x:v>
      </x:c>
      <x:c r="B136" s="10" t="n">
        <x:v>123</x:v>
      </x:c>
      <x:c r="C136" s="10" t="str">
        <x:v>O0122</x:v>
      </x:c>
      <x:c r="D136" s="10" t="str">
        <x:v>Прийнято</x:v>
      </x:c>
      <x:c r="E136" s="10" t="str"/>
      <x:c r="F136" s="10" t="str"/>
      <x:c r="G136" s="10" t="str">
        <x:v>{"channel": "Organic", "currency": "UAH", "discount_pct": "0", "order_date": "2026-09-02", "order_id": "O0122", "product_id": "P002", "quantity": "3", "status": "completed", "unit_price": "390.00"}</x:v>
      </x:c>
    </x:row>
    <x:row r="137" ht="23" customHeight="1">
      <x:c r="A137" s="2" t="str">
        <x:v>orders.csv</x:v>
      </x:c>
      <x:c r="B137" s="2" t="n">
        <x:v>124</x:v>
      </x:c>
      <x:c r="C137" s="2" t="str">
        <x:v>O0123</x:v>
      </x:c>
      <x:c r="D137" s="2" t="str">
        <x:v>Прийнято</x:v>
      </x:c>
      <x:c r="E137" s="2" t="str"/>
      <x:c r="F137" s="2" t="str"/>
      <x:c r="G137" s="2" t="str">
        <x:v>{"channel": "Organic", "currency": "UAH", "discount_pct": "0", "order_date": "03.09.2026", "order_id": "O0123", "product_id": "P003", "quantity": "1", "status": "completed", "unit_price": "490.00"}</x:v>
      </x:c>
    </x:row>
    <x:row r="138" ht="23" customHeight="1">
      <x:c r="A138" s="10" t="str">
        <x:v>orders.csv</x:v>
      </x:c>
      <x:c r="B138" s="10" t="n">
        <x:v>125</x:v>
      </x:c>
      <x:c r="C138" s="10" t="str">
        <x:v>O0124</x:v>
      </x:c>
      <x:c r="D138" s="10" t="str">
        <x:v>Прийнято</x:v>
      </x:c>
      <x:c r="E138" s="10" t="str"/>
      <x:c r="F138" s="10" t="str"/>
      <x:c r="G138" s="10" t="str">
        <x:v>{"channel": "Organic", "currency": "UAH", "discount_pct": "0", "order_date": "2026-09-04", "order_id": "O0124", "product_id": "P004", "quantity": "2", "status": "Оплачено", "unit_price": "4290.00"}</x:v>
      </x:c>
    </x:row>
    <x:row r="139" ht="23" customHeight="1">
      <x:c r="A139" s="2" t="str">
        <x:v>orders.csv</x:v>
      </x:c>
      <x:c r="B139" s="2" t="n">
        <x:v>126</x:v>
      </x:c>
      <x:c r="C139" s="2" t="str">
        <x:v>O0125</x:v>
      </x:c>
      <x:c r="D139" s="2" t="str">
        <x:v>Прийнято</x:v>
      </x:c>
      <x:c r="E139" s="2" t="str"/>
      <x:c r="F139" s="2" t="str"/>
      <x:c r="G139" s="2" t="str">
        <x:v>{"channel": "Organic", "currency": "UAH", "discount_pct": "0,10", "order_date": "2026-09-05", "order_id": "O0125", "product_id": "P005", "quantity": "3", "status": "completed", "unit_price": "1490.00"}</x:v>
      </x:c>
    </x:row>
    <x:row r="140" ht="23" customHeight="1">
      <x:c r="A140" s="10" t="str">
        <x:v>orders.csv</x:v>
      </x:c>
      <x:c r="B140" s="10" t="n">
        <x:v>127</x:v>
      </x:c>
      <x:c r="C140" s="10" t="str">
        <x:v>O0126</x:v>
      </x:c>
      <x:c r="D140" s="10" t="str">
        <x:v>Прийнято</x:v>
      </x:c>
      <x:c r="E140" s="10" t="str"/>
      <x:c r="F140" s="10" t="str"/>
      <x:c r="G140" s="10" t="str">
        <x:v>{"channel": "Meta Ads", "currency": "UAH", "discount_pct": "0", "order_date": "06.09.2026", "order_id": "O0126", "product_id": "P006", "quantity": "1", "status": "completed", "unit_price": "2490,00"}</x:v>
      </x:c>
    </x:row>
    <x:row r="141" ht="23" customHeight="1">
      <x:c r="A141" s="2" t="str">
        <x:v>orders.csv</x:v>
      </x:c>
      <x:c r="B141" s="2" t="n">
        <x:v>128</x:v>
      </x:c>
      <x:c r="C141" s="2" t="str">
        <x:v>O0127</x:v>
      </x:c>
      <x:c r="D141" s="2" t="str">
        <x:v>Прийнято</x:v>
      </x:c>
      <x:c r="E141" s="2" t="str"/>
      <x:c r="F141" s="2" t="str"/>
      <x:c r="G141" s="2" t="str">
        <x:v>{"channel": "Meta Ads", "currency": "UAH", "discount_pct": "0", "order_date": "2026-09-07", "order_id": "O0127", "product_id": "P001", "quantity": "2", "status": "completed", "unit_price": "890.00"}</x:v>
      </x:c>
    </x:row>
    <x:row r="142" ht="23" customHeight="1">
      <x:c r="A142" s="10" t="str">
        <x:v>orders.csv</x:v>
      </x:c>
      <x:c r="B142" s="10" t="n">
        <x:v>129</x:v>
      </x:c>
      <x:c r="C142" s="10" t="str">
        <x:v>O0128</x:v>
      </x:c>
      <x:c r="D142" s="10" t="str">
        <x:v>Прийнято</x:v>
      </x:c>
      <x:c r="E142" s="10" t="str"/>
      <x:c r="F142" s="10" t="str"/>
      <x:c r="G142" s="10" t="str">
        <x:v>{"channel": "Meta Ads", "currency": "UAH", "discount_pct": "0", "order_date": "2026-09-08", "order_id": "O0128", "product_id": "P002", "quantity": "3", "status": "Оплачено", "unit_price": "390.00"}</x:v>
      </x:c>
    </x:row>
    <x:row r="143" ht="23" customHeight="1">
      <x:c r="A143" s="2" t="str">
        <x:v>orders.csv</x:v>
      </x:c>
      <x:c r="B143" s="2" t="n">
        <x:v>130</x:v>
      </x:c>
      <x:c r="C143" s="2" t="str">
        <x:v>O0129</x:v>
      </x:c>
      <x:c r="D143" s="2" t="str">
        <x:v>Прийнято</x:v>
      </x:c>
      <x:c r="E143" s="2" t="str"/>
      <x:c r="F143" s="2" t="str"/>
      <x:c r="G143" s="2" t="str">
        <x:v>{"channel": "Meta Ads", "currency": "UAH", "discount_pct": "0", "order_date": "09.09.2026", "order_id": "O0129", "product_id": "P003", "quantity": "1", "status": "completed", "unit_price": "490.00"}</x:v>
      </x:c>
    </x:row>
    <x:row r="144" ht="23" customHeight="1">
      <x:c r="A144" s="10" t="str">
        <x:v>orders.csv</x:v>
      </x:c>
      <x:c r="B144" s="10" t="n">
        <x:v>131</x:v>
      </x:c>
      <x:c r="C144" s="10" t="str">
        <x:v>O0130</x:v>
      </x:c>
      <x:c r="D144" s="10" t="str">
        <x:v>Прийнято</x:v>
      </x:c>
      <x:c r="E144" s="10" t="str"/>
      <x:c r="F144" s="10" t="str"/>
      <x:c r="G144" s="10" t="str">
        <x:v>{"channel": "Meta Ads", "currency": "UAH", "discount_pct": "0,10", "order_date": "2026-09-10", "order_id": "O0130", "product_id": "P004", "quantity": "2", "status": "completed", "unit_price": "4290.00"}</x:v>
      </x:c>
    </x:row>
    <x:row r="145" ht="23" customHeight="1">
      <x:c r="A145" s="2" t="str">
        <x:v>orders.csv</x:v>
      </x:c>
      <x:c r="B145" s="2" t="n">
        <x:v>132</x:v>
      </x:c>
      <x:c r="C145" s="2" t="str">
        <x:v>O0131</x:v>
      </x:c>
      <x:c r="D145" s="2" t="str">
        <x:v>Прийнято</x:v>
      </x:c>
      <x:c r="E145" s="2" t="str"/>
      <x:c r="F145" s="2" t="str"/>
      <x:c r="G145" s="2" t="str">
        <x:v>{"channel": "Meta Ads", "currency": "UAH", "discount_pct": "0", "order_date": "2026-09-11", "order_id": "O0131", "product_id": "P005", "quantity": "3", "status": "completed", "unit_price": "1490.00"}</x:v>
      </x:c>
    </x:row>
    <x:row r="146" ht="23" customHeight="1">
      <x:c r="A146" s="10" t="str">
        <x:v>orders.csv</x:v>
      </x:c>
      <x:c r="B146" s="10" t="n">
        <x:v>133</x:v>
      </x:c>
      <x:c r="C146" s="10" t="str">
        <x:v>O0132</x:v>
      </x:c>
      <x:c r="D146" s="10" t="str">
        <x:v>Прийнято</x:v>
      </x:c>
      <x:c r="E146" s="10" t="str"/>
      <x:c r="F146" s="10" t="str"/>
      <x:c r="G146" s="10" t="str">
        <x:v>{"channel": "Google Ads", "currency": " uah ", "discount_pct": "0", "order_date": "12.09.2026", "order_id": "O0132", "product_id": "P006", "quantity": "1", "status": "Оплачено", "unit_price": "2490.00"}</x:v>
      </x:c>
    </x:row>
    <x:row r="147" ht="23" customHeight="1">
      <x:c r="A147" s="2" t="str">
        <x:v>orders.csv</x:v>
      </x:c>
      <x:c r="B147" s="2" t="n">
        <x:v>134</x:v>
      </x:c>
      <x:c r="C147" s="2" t="str">
        <x:v>O0133</x:v>
      </x:c>
      <x:c r="D147" s="2" t="str">
        <x:v>Прийнято</x:v>
      </x:c>
      <x:c r="E147" s="2" t="str"/>
      <x:c r="F147" s="2" t="str"/>
      <x:c r="G147" s="2" t="str">
        <x:v>{"channel": "Google Ads", "currency": "UAH", "discount_pct": "0", "order_date": "2026-09-13", "order_id": "O0133", "product_id": "P001", "quantity": "2", "status": "completed", "unit_price": "890,00"}</x:v>
      </x:c>
    </x:row>
    <x:row r="148" ht="23" customHeight="1">
      <x:c r="A148" s="10" t="str">
        <x:v>orders.csv</x:v>
      </x:c>
      <x:c r="B148" s="10" t="n">
        <x:v>135</x:v>
      </x:c>
      <x:c r="C148" s="10" t="str">
        <x:v>O0134</x:v>
      </x:c>
      <x:c r="D148" s="10" t="str">
        <x:v>Прийнято</x:v>
      </x:c>
      <x:c r="E148" s="10" t="str"/>
      <x:c r="F148" s="10" t="str"/>
      <x:c r="G148" s="10" t="str">
        <x:v>{"channel": "Google Ads", "currency": "UAH", "discount_pct": "0", "order_date": "2026-09-14", "order_id": "O0134", "product_id": "P002", "quantity": "3", "status": "completed", "unit_price": "390.00"}</x:v>
      </x:c>
    </x:row>
    <x:row r="149" ht="23" customHeight="1">
      <x:c r="A149" s="2" t="str">
        <x:v>orders.csv</x:v>
      </x:c>
      <x:c r="B149" s="2" t="n">
        <x:v>136</x:v>
      </x:c>
      <x:c r="C149" s="2" t="str">
        <x:v>O0135</x:v>
      </x:c>
      <x:c r="D149" s="2" t="str">
        <x:v>Прийнято</x:v>
      </x:c>
      <x:c r="E149" s="2" t="str"/>
      <x:c r="F149" s="2" t="str"/>
      <x:c r="G149" s="2" t="str">
        <x:v>{"channel": "Google Ads", "currency": "UAH", "discount_pct": "0,10", "order_date": "15.09.2026", "order_id": "O0135", "product_id": "P003", "quantity": "1", "status": "completed", "unit_price": "490.00"}</x:v>
      </x:c>
    </x:row>
    <x:row r="150" ht="23" customHeight="1">
      <x:c r="A150" s="10" t="str">
        <x:v>orders.csv</x:v>
      </x:c>
      <x:c r="B150" s="10" t="n">
        <x:v>137</x:v>
      </x:c>
      <x:c r="C150" s="10" t="str">
        <x:v>O0136</x:v>
      </x:c>
      <x:c r="D150" s="10" t="str">
        <x:v>Прийнято</x:v>
      </x:c>
      <x:c r="E150" s="10" t="str"/>
      <x:c r="F150" s="10" t="str"/>
      <x:c r="G150" s="10" t="str">
        <x:v>{"channel": "Google Ads", "currency": "UAH", "discount_pct": "0", "order_date": "2026-09-16", "order_id": "O0136", "product_id": "P004", "quantity": "2", "status": "скасовано", "unit_price": "4290.00"}</x:v>
      </x:c>
    </x:row>
    <x:row r="151" ht="23" customHeight="1">
      <x:c r="A151" s="2" t="str">
        <x:v>orders.csv</x:v>
      </x:c>
      <x:c r="B151" s="2" t="n">
        <x:v>138</x:v>
      </x:c>
      <x:c r="C151" s="2" t="str">
        <x:v>O0137</x:v>
      </x:c>
      <x:c r="D151" s="2" t="str">
        <x:v>Прийнято</x:v>
      </x:c>
      <x:c r="E151" s="2" t="str"/>
      <x:c r="F151" s="2" t="str"/>
      <x:c r="G151" s="2" t="str">
        <x:v>{"channel": "Google Ads", "currency": "UAH", "discount_pct": "0", "order_date": "2026-09-17", "order_id": "O0137", "product_id": "P005", "quantity": "3", "status": "completed", "unit_price": "1490.00"}</x:v>
      </x:c>
    </x:row>
    <x:row r="152" ht="23" customHeight="1">
      <x:c r="A152" s="10" t="str">
        <x:v>orders.csv</x:v>
      </x:c>
      <x:c r="B152" s="10" t="n">
        <x:v>139</x:v>
      </x:c>
      <x:c r="C152" s="10" t="str">
        <x:v>O0138</x:v>
      </x:c>
      <x:c r="D152" s="10" t="str">
        <x:v>Прийнято</x:v>
      </x:c>
      <x:c r="E152" s="10" t="str"/>
      <x:c r="F152" s="10" t="str"/>
      <x:c r="G152" s="10" t="str">
        <x:v>{"channel": "Organic", "currency": "UAH", "discount_pct": "0", "order_date": "18.09.2026", "order_id": "O0138", "product_id": "P006", "quantity": "1", "status": "completed", "unit_price": "2490.00"}</x:v>
      </x:c>
    </x:row>
    <x:row r="153" ht="23" customHeight="1">
      <x:c r="A153" s="2" t="str">
        <x:v>orders.csv</x:v>
      </x:c>
      <x:c r="B153" s="2" t="n">
        <x:v>140</x:v>
      </x:c>
      <x:c r="C153" s="2" t="str">
        <x:v>O0139</x:v>
      </x:c>
      <x:c r="D153" s="2" t="str">
        <x:v>Прийнято</x:v>
      </x:c>
      <x:c r="E153" s="2" t="str"/>
      <x:c r="F153" s="2" t="str"/>
      <x:c r="G153" s="2" t="str">
        <x:v>{"channel": "Organic", "currency": "UAH", "discount_pct": "0", "order_date": "2026-09-19", "order_id": "O0139", "product_id": "P001", "quantity": "2", "status": "completed", "unit_price": "890.00"}</x:v>
      </x:c>
    </x:row>
    <x:row r="154" ht="23" customHeight="1">
      <x:c r="A154" s="10" t="str">
        <x:v>orders.csv</x:v>
      </x:c>
      <x:c r="B154" s="10" t="n">
        <x:v>141</x:v>
      </x:c>
      <x:c r="C154" s="10" t="str">
        <x:v>O0140</x:v>
      </x:c>
      <x:c r="D154" s="10" t="str">
        <x:v>Прийнято</x:v>
      </x:c>
      <x:c r="E154" s="10" t="str"/>
      <x:c r="F154" s="10" t="str"/>
      <x:c r="G154" s="10" t="str">
        <x:v>{"channel": "Organic", "currency": "UAH", "discount_pct": "0,10", "order_date": "2026-09-20", "order_id": "O0140", "product_id": "P002", "quantity": "3", "status": "Оплачено", "unit_price": "390,00"}</x:v>
      </x:c>
    </x:row>
    <x:row r="155" ht="23" customHeight="1">
      <x:c r="A155" s="2" t="str">
        <x:v>orders.csv</x:v>
      </x:c>
      <x:c r="B155" s="2" t="n">
        <x:v>142</x:v>
      </x:c>
      <x:c r="C155" s="2" t="str">
        <x:v>O0141</x:v>
      </x:c>
      <x:c r="D155" s="2" t="str">
        <x:v>Прийнято</x:v>
      </x:c>
      <x:c r="E155" s="2" t="str"/>
      <x:c r="F155" s="2" t="str"/>
      <x:c r="G155" s="2" t="str">
        <x:v>{"channel": "Organic", "currency": "UAH", "discount_pct": "0", "order_date": "21.09.2026", "order_id": "O0141", "product_id": "P003", "quantity": "1", "status": "completed", "unit_price": "490.00"}</x:v>
      </x:c>
    </x:row>
    <x:row r="156" ht="23" customHeight="1">
      <x:c r="A156" s="10" t="str">
        <x:v>orders.csv</x:v>
      </x:c>
      <x:c r="B156" s="10" t="n">
        <x:v>143</x:v>
      </x:c>
      <x:c r="C156" s="10" t="str">
        <x:v>O0142</x:v>
      </x:c>
      <x:c r="D156" s="10" t="str">
        <x:v>Прийнято</x:v>
      </x:c>
      <x:c r="E156" s="10" t="str"/>
      <x:c r="F156" s="10" t="str"/>
      <x:c r="G156" s="10" t="str">
        <x:v>{"channel": "Organic", "currency": "UAH", "discount_pct": "0", "order_date": "2026-09-22", "order_id": "O0142", "product_id": "P004", "quantity": "2", "status": "completed", "unit_price": "4290.00"}</x:v>
      </x:c>
    </x:row>
    <x:row r="157" ht="23" customHeight="1">
      <x:c r="A157" s="2" t="str">
        <x:v>orders.csv</x:v>
      </x:c>
      <x:c r="B157" s="2" t="n">
        <x:v>144</x:v>
      </x:c>
      <x:c r="C157" s="2" t="str">
        <x:v>O0143</x:v>
      </x:c>
      <x:c r="D157" s="2" t="str">
        <x:v>Прийнято</x:v>
      </x:c>
      <x:c r="E157" s="2" t="str"/>
      <x:c r="F157" s="2" t="str"/>
      <x:c r="G157" s="2" t="str">
        <x:v>{"channel": "Organic", "currency": " uah ", "discount_pct": "0", "order_date": "2026-09-23", "order_id": "O0143", "product_id": "P005", "quantity": "3", "status": "completed", "unit_price": "1490.00"}</x:v>
      </x:c>
    </x:row>
    <x:row r="158" ht="23" customHeight="1">
      <x:c r="A158" s="10" t="str">
        <x:v>orders.csv</x:v>
      </x:c>
      <x:c r="B158" s="10" t="n">
        <x:v>145</x:v>
      </x:c>
      <x:c r="C158" s="10" t="str">
        <x:v>O0144</x:v>
      </x:c>
      <x:c r="D158" s="10" t="str">
        <x:v>Прийнято</x:v>
      </x:c>
      <x:c r="E158" s="10" t="str"/>
      <x:c r="F158" s="10" t="str"/>
      <x:c r="G158" s="10" t="str">
        <x:v>{"channel": "Meta Ads", "currency": "UAH", "discount_pct": "0", "order_date": "24.09.2026", "order_id": "O0144", "product_id": "P006", "quantity": "1", "status": "Оплачено", "unit_price": "2490.00"}</x:v>
      </x:c>
    </x:row>
    <x:row r="159" ht="23" customHeight="1">
      <x:c r="A159" s="2" t="str">
        <x:v>orders.csv</x:v>
      </x:c>
      <x:c r="B159" s="2" t="n">
        <x:v>146</x:v>
      </x:c>
      <x:c r="C159" s="2" t="str">
        <x:v>O0145</x:v>
      </x:c>
      <x:c r="D159" s="2" t="str">
        <x:v>Прийнято</x:v>
      </x:c>
      <x:c r="E159" s="2" t="str"/>
      <x:c r="F159" s="2" t="str"/>
      <x:c r="G159" s="2" t="str">
        <x:v>{"channel": "Meta Ads", "currency": "UAH", "discount_pct": "0,10", "order_date": "2026-09-25", "order_id": "O0145", "product_id": "P001", "quantity": "2", "status": "completed", "unit_price": "890.00"}</x:v>
      </x:c>
    </x:row>
    <x:row r="160" ht="23" customHeight="1">
      <x:c r="A160" s="10" t="str">
        <x:v>orders.csv</x:v>
      </x:c>
      <x:c r="B160" s="10" t="n">
        <x:v>147</x:v>
      </x:c>
      <x:c r="C160" s="10" t="str">
        <x:v>O0146</x:v>
      </x:c>
      <x:c r="D160" s="10" t="str">
        <x:v>Прийнято</x:v>
      </x:c>
      <x:c r="E160" s="10" t="str"/>
      <x:c r="F160" s="10" t="str"/>
      <x:c r="G160" s="10" t="str">
        <x:v>{"channel": "Meta Ads", "currency": "UAH", "discount_pct": "0", "order_date": "2026-09-26", "order_id": "O0146", "product_id": "P002", "quantity": "3", "status": "completed", "unit_price": "390.00"}</x:v>
      </x:c>
    </x:row>
    <x:row r="161" ht="23" customHeight="1">
      <x:c r="A161" s="2" t="str">
        <x:v>orders.csv</x:v>
      </x:c>
      <x:c r="B161" s="2" t="n">
        <x:v>148</x:v>
      </x:c>
      <x:c r="C161" s="2" t="str">
        <x:v>O0147</x:v>
      </x:c>
      <x:c r="D161" s="2" t="str">
        <x:v>Прийнято</x:v>
      </x:c>
      <x:c r="E161" s="2" t="str"/>
      <x:c r="F161" s="2" t="str"/>
      <x:c r="G161" s="2" t="str">
        <x:v>{"channel": "Meta Ads", "currency": "UAH", "discount_pct": "0", "order_date": "27.09.2026", "order_id": "O0147", "product_id": "P003", "quantity": "1", "status": "completed", "unit_price": "490,00"}</x:v>
      </x:c>
    </x:row>
    <x:row r="162" ht="23" customHeight="1">
      <x:c r="A162" s="10" t="str">
        <x:v>orders.csv</x:v>
      </x:c>
      <x:c r="B162" s="10" t="n">
        <x:v>149</x:v>
      </x:c>
      <x:c r="C162" s="10" t="str">
        <x:v>O0148</x:v>
      </x:c>
      <x:c r="D162" s="10" t="str">
        <x:v>Прийнято</x:v>
      </x:c>
      <x:c r="E162" s="10" t="str"/>
      <x:c r="F162" s="10" t="str"/>
      <x:c r="G162" s="10" t="str">
        <x:v>{"channel": "Meta Ads", "currency": "UAH", "discount_pct": "0", "order_date": "2026-09-28", "order_id": "O0148", "product_id": "P004", "quantity": "2", "status": "Оплачено", "unit_price": "4290.00"}</x:v>
      </x:c>
    </x:row>
    <x:row r="163" ht="23" customHeight="1">
      <x:c r="A163" s="2" t="str">
        <x:v>orders.csv</x:v>
      </x:c>
      <x:c r="B163" s="2" t="n">
        <x:v>150</x:v>
      </x:c>
      <x:c r="C163" s="2" t="str">
        <x:v>O0149</x:v>
      </x:c>
      <x:c r="D163" s="2" t="str">
        <x:v>Прийнято</x:v>
      </x:c>
      <x:c r="E163" s="2" t="str"/>
      <x:c r="F163" s="2" t="str"/>
      <x:c r="G163" s="2" t="str">
        <x:v>{"channel": "Meta Ads", "currency": "UAH", "discount_pct": "0", "order_date": "2026-09-29", "order_id": "O0149", "product_id": "P005", "quantity": "3", "status": "completed", "unit_price": "1490.00"}</x:v>
      </x:c>
    </x:row>
    <x:row r="164" ht="23" customHeight="1">
      <x:c r="A164" s="10" t="str">
        <x:v>orders.csv</x:v>
      </x:c>
      <x:c r="B164" s="10" t="n">
        <x:v>151</x:v>
      </x:c>
      <x:c r="C164" s="10" t="str">
        <x:v>O0150</x:v>
      </x:c>
      <x:c r="D164" s="10" t="str">
        <x:v>Прийнято</x:v>
      </x:c>
      <x:c r="E164" s="10" t="str"/>
      <x:c r="F164" s="10" t="str"/>
      <x:c r="G164" s="10" t="str">
        <x:v>{"channel": "Google Ads", "currency": "UAH", "discount_pct": "0,10", "order_date": "30.09.2026", "order_id": "O0150", "product_id": "P006", "quantity": "1", "status": "completed", "unit_price": "2490.00"}</x:v>
      </x:c>
    </x:row>
    <x:row r="165" ht="23" customHeight="1">
      <x:c r="A165" s="2" t="str">
        <x:v>orders.csv</x:v>
      </x:c>
      <x:c r="B165" s="2" t="n">
        <x:v>152</x:v>
      </x:c>
      <x:c r="C165" s="2" t="str">
        <x:v>O0151</x:v>
      </x:c>
      <x:c r="D165" s="2" t="str">
        <x:v>Прийнято</x:v>
      </x:c>
      <x:c r="E165" s="2" t="str"/>
      <x:c r="F165" s="2" t="str"/>
      <x:c r="G165" s="2" t="str">
        <x:v>{"channel": "Google Ads", "currency": "UAH", "discount_pct": "0", "order_date": "2026-09-01", "order_id": "O0151", "product_id": "P001", "quantity": "2", "status": "completed", "unit_price": "890.00"}</x:v>
      </x:c>
    </x:row>
    <x:row r="166" ht="23" customHeight="1">
      <x:c r="A166" s="10" t="str">
        <x:v>orders.csv</x:v>
      </x:c>
      <x:c r="B166" s="10" t="n">
        <x:v>153</x:v>
      </x:c>
      <x:c r="C166" s="10" t="str">
        <x:v>O0152</x:v>
      </x:c>
      <x:c r="D166" s="10" t="str">
        <x:v>Прийнято</x:v>
      </x:c>
      <x:c r="E166" s="10" t="str"/>
      <x:c r="F166" s="10" t="str"/>
      <x:c r="G166" s="10" t="str">
        <x:v>{"channel": "Google Ads", "currency": "UAH", "discount_pct": "0", "order_date": "2026-09-02", "order_id": "O0152", "product_id": "P002", "quantity": "3", "status": "Оплачено", "unit_price": "390.00"}</x:v>
      </x:c>
    </x:row>
    <x:row r="167" ht="23" customHeight="1">
      <x:c r="A167" s="2" t="str">
        <x:v>orders.csv</x:v>
      </x:c>
      <x:c r="B167" s="2" t="n">
        <x:v>154</x:v>
      </x:c>
      <x:c r="C167" s="2" t="str">
        <x:v>O0153</x:v>
      </x:c>
      <x:c r="D167" s="2" t="str">
        <x:v>Прийнято</x:v>
      </x:c>
      <x:c r="E167" s="2" t="str"/>
      <x:c r="F167" s="2" t="str"/>
      <x:c r="G167" s="2" t="str">
        <x:v>{"channel": "Google Ads", "currency": "UAH", "discount_pct": "0", "order_date": "03.09.2026", "order_id": "O0153", "product_id": "P003", "quantity": "1", "status": "скасовано", "unit_price": "490.00"}</x:v>
      </x:c>
    </x:row>
    <x:row r="168" ht="23" customHeight="1">
      <x:c r="A168" s="10" t="str">
        <x:v>orders.csv</x:v>
      </x:c>
      <x:c r="B168" s="10" t="n">
        <x:v>155</x:v>
      </x:c>
      <x:c r="C168" s="10" t="str">
        <x:v>O0154</x:v>
      </x:c>
      <x:c r="D168" s="10" t="str">
        <x:v>Прийнято</x:v>
      </x:c>
      <x:c r="E168" s="10" t="str"/>
      <x:c r="F168" s="10" t="str"/>
      <x:c r="G168" s="10" t="str">
        <x:v>{"channel": "Google Ads", "currency": " uah ", "discount_pct": "0", "order_date": "2026-09-04", "order_id": "O0154", "product_id": "P004", "quantity": "2", "status": "completed", "unit_price": "4290,00"}</x:v>
      </x:c>
    </x:row>
    <x:row r="169" ht="23" customHeight="1">
      <x:c r="A169" s="2" t="str">
        <x:v>orders.csv</x:v>
      </x:c>
      <x:c r="B169" s="2" t="n">
        <x:v>156</x:v>
      </x:c>
      <x:c r="C169" s="2" t="str">
        <x:v>O0155</x:v>
      </x:c>
      <x:c r="D169" s="2" t="str">
        <x:v>Прийнято</x:v>
      </x:c>
      <x:c r="E169" s="2" t="str"/>
      <x:c r="F169" s="2" t="str"/>
      <x:c r="G169" s="2" t="str">
        <x:v>{"channel": "Google Ads", "currency": "UAH", "discount_pct": "0,10", "order_date": "2026-09-05", "order_id": "O0155", "product_id": "P005", "quantity": "3", "status": "completed", "unit_price": "1490.00"}</x:v>
      </x:c>
    </x:row>
    <x:row r="170" ht="23" customHeight="1">
      <x:c r="A170" s="10" t="str">
        <x:v>orders.csv</x:v>
      </x:c>
      <x:c r="B170" s="10" t="n">
        <x:v>157</x:v>
      </x:c>
      <x:c r="C170" s="10" t="str">
        <x:v>O0156</x:v>
      </x:c>
      <x:c r="D170" s="10" t="str">
        <x:v>Прийнято</x:v>
      </x:c>
      <x:c r="E170" s="10" t="str"/>
      <x:c r="F170" s="10" t="str"/>
      <x:c r="G170" s="10" t="str">
        <x:v>{"channel": "Organic", "currency": "UAH", "discount_pct": "0", "order_date": "06.09.2026", "order_id": "O0156", "product_id": "P006", "quantity": "1", "status": "Оплачено", "unit_price": "2490.00"}</x:v>
      </x:c>
    </x:row>
    <x:row r="171" ht="23" customHeight="1">
      <x:c r="A171" s="2" t="str">
        <x:v>orders.csv</x:v>
      </x:c>
      <x:c r="B171" s="2" t="n">
        <x:v>158</x:v>
      </x:c>
      <x:c r="C171" s="2" t="str">
        <x:v>O0157</x:v>
      </x:c>
      <x:c r="D171" s="2" t="str">
        <x:v>Прийнято</x:v>
      </x:c>
      <x:c r="E171" s="2" t="str"/>
      <x:c r="F171" s="2" t="str"/>
      <x:c r="G171" s="2" t="str">
        <x:v>{"channel": "Organic", "currency": "UAH", "discount_pct": "0", "order_date": "2026-09-07", "order_id": "O0157", "product_id": "P001", "quantity": "2", "status": "completed", "unit_price": "890.00"}</x:v>
      </x:c>
    </x:row>
    <x:row r="172" ht="23" customHeight="1">
      <x:c r="A172" s="10" t="str">
        <x:v>orders.csv</x:v>
      </x:c>
      <x:c r="B172" s="10" t="n">
        <x:v>159</x:v>
      </x:c>
      <x:c r="C172" s="10" t="str">
        <x:v>O0158</x:v>
      </x:c>
      <x:c r="D172" s="10" t="str">
        <x:v>Прийнято</x:v>
      </x:c>
      <x:c r="E172" s="10" t="str"/>
      <x:c r="F172" s="10" t="str"/>
      <x:c r="G172" s="10" t="str">
        <x:v>{"channel": "Organic", "currency": "UAH", "discount_pct": "0", "order_date": "2026-09-08", "order_id": "O0158", "product_id": "P002", "quantity": "3", "status": "completed", "unit_price": "390.00"}</x:v>
      </x:c>
    </x:row>
    <x:row r="173" ht="23" customHeight="1">
      <x:c r="A173" s="2" t="str">
        <x:v>orders.csv</x:v>
      </x:c>
      <x:c r="B173" s="2" t="n">
        <x:v>160</x:v>
      </x:c>
      <x:c r="C173" s="2" t="str">
        <x:v>O0159</x:v>
      </x:c>
      <x:c r="D173" s="2" t="str">
        <x:v>Прийнято</x:v>
      </x:c>
      <x:c r="E173" s="2" t="str"/>
      <x:c r="F173" s="2" t="str"/>
      <x:c r="G173" s="2" t="str">
        <x:v>{"channel": "Organic", "currency": "UAH", "discount_pct": "0", "order_date": "09.09.2026", "order_id": "O0159", "product_id": "P003", "quantity": "1", "status": "completed", "unit_price": "490.00"}</x:v>
      </x:c>
    </x:row>
    <x:row r="174" ht="23" customHeight="1">
      <x:c r="A174" s="10" t="str">
        <x:v>orders.csv</x:v>
      </x:c>
      <x:c r="B174" s="10" t="n">
        <x:v>161</x:v>
      </x:c>
      <x:c r="C174" s="10" t="str">
        <x:v>O0160</x:v>
      </x:c>
      <x:c r="D174" s="10" t="str">
        <x:v>Прийнято</x:v>
      </x:c>
      <x:c r="E174" s="10" t="str"/>
      <x:c r="F174" s="10" t="str"/>
      <x:c r="G174" s="10" t="str">
        <x:v>{"channel": "Organic", "currency": "UAH", "discount_pct": "0,10", "order_date": "2026-09-10", "order_id": "O0160", "product_id": "P004", "quantity": "2", "status": "Оплачено", "unit_price": "4290.00"}</x:v>
      </x:c>
    </x:row>
    <x:row r="175" ht="23" customHeight="1">
      <x:c r="A175" s="2" t="str">
        <x:v>orders.csv</x:v>
      </x:c>
      <x:c r="B175" s="2" t="n">
        <x:v>162</x:v>
      </x:c>
      <x:c r="C175" s="2" t="str">
        <x:v>O0161</x:v>
      </x:c>
      <x:c r="D175" s="2" t="str">
        <x:v>Прийнято</x:v>
      </x:c>
      <x:c r="E175" s="2" t="str"/>
      <x:c r="F175" s="2" t="str"/>
      <x:c r="G175" s="2" t="str">
        <x:v>{"channel": "Organic", "currency": "UAH", "discount_pct": "0", "order_date": "2026-09-11", "order_id": "O0161", "product_id": "P005", "quantity": "3", "status": "completed", "unit_price": "1490,00"}</x:v>
      </x:c>
    </x:row>
    <x:row r="176" ht="23" customHeight="1">
      <x:c r="A176" s="10" t="str">
        <x:v>orders.csv</x:v>
      </x:c>
      <x:c r="B176" s="10" t="n">
        <x:v>163</x:v>
      </x:c>
      <x:c r="C176" s="10" t="str">
        <x:v>O0162</x:v>
      </x:c>
      <x:c r="D176" s="10" t="str">
        <x:v>Прийнято</x:v>
      </x:c>
      <x:c r="E176" s="10" t="str"/>
      <x:c r="F176" s="10" t="str"/>
      <x:c r="G176" s="10" t="str">
        <x:v>{"channel": "Meta Ads", "currency": "UAH", "discount_pct": "0", "order_date": "12.09.2026", "order_id": "O0162", "product_id": "P006", "quantity": "1", "status": "completed", "unit_price": "2490.00"}</x:v>
      </x:c>
    </x:row>
    <x:row r="177" ht="23" customHeight="1">
      <x:c r="A177" s="2" t="str">
        <x:v>orders.csv</x:v>
      </x:c>
      <x:c r="B177" s="2" t="n">
        <x:v>164</x:v>
      </x:c>
      <x:c r="C177" s="2" t="str">
        <x:v>O0163</x:v>
      </x:c>
      <x:c r="D177" s="2" t="str">
        <x:v>Прийнято</x:v>
      </x:c>
      <x:c r="E177" s="2" t="str"/>
      <x:c r="F177" s="2" t="str"/>
      <x:c r="G177" s="2" t="str">
        <x:v>{"channel": "Meta Ads", "currency": "UAH", "discount_pct": "0", "order_date": "2026-09-13", "order_id": "O0163", "product_id": "P001", "quantity": "2", "status": "completed", "unit_price": "890.00"}</x:v>
      </x:c>
    </x:row>
    <x:row r="178" ht="23" customHeight="1">
      <x:c r="A178" s="10" t="str">
        <x:v>orders.csv</x:v>
      </x:c>
      <x:c r="B178" s="10" t="n">
        <x:v>165</x:v>
      </x:c>
      <x:c r="C178" s="10" t="str">
        <x:v>O0164</x:v>
      </x:c>
      <x:c r="D178" s="10" t="str">
        <x:v>Прийнято</x:v>
      </x:c>
      <x:c r="E178" s="10" t="str"/>
      <x:c r="F178" s="10" t="str"/>
      <x:c r="G178" s="10" t="str">
        <x:v>{"channel": "Meta Ads", "currency": "UAH", "discount_pct": "0", "order_date": "2026-09-14", "order_id": "O0164", "product_id": "P002", "quantity": "3", "status": "Оплачено", "unit_price": "390.00"}</x:v>
      </x:c>
    </x:row>
    <x:row r="179" ht="23" customHeight="1">
      <x:c r="A179" s="2" t="str">
        <x:v>orders.csv</x:v>
      </x:c>
      <x:c r="B179" s="2" t="n">
        <x:v>166</x:v>
      </x:c>
      <x:c r="C179" s="2" t="str">
        <x:v>O0165</x:v>
      </x:c>
      <x:c r="D179" s="2" t="str">
        <x:v>Прийнято</x:v>
      </x:c>
      <x:c r="E179" s="2" t="str"/>
      <x:c r="F179" s="2" t="str"/>
      <x:c r="G179" s="2" t="str">
        <x:v>{"channel": "Meta Ads", "currency": " uah ", "discount_pct": "0,10", "order_date": "15.09.2026", "order_id": "O0165", "product_id": "P003", "quantity": "1", "status": "completed", "unit_price": "490.00"}</x:v>
      </x:c>
    </x:row>
    <x:row r="180" ht="23" customHeight="1">
      <x:c r="A180" s="10" t="str">
        <x:v>orders.csv</x:v>
      </x:c>
      <x:c r="B180" s="10" t="n">
        <x:v>167</x:v>
      </x:c>
      <x:c r="C180" s="10" t="str">
        <x:v>O0166</x:v>
      </x:c>
      <x:c r="D180" s="10" t="str">
        <x:v>Прийнято</x:v>
      </x:c>
      <x:c r="E180" s="10" t="str"/>
      <x:c r="F180" s="10" t="str"/>
      <x:c r="G180" s="10" t="str">
        <x:v>{"channel": "Meta Ads", "currency": "UAH", "discount_pct": "0", "order_date": "2026-09-16", "order_id": "O0166", "product_id": "P004", "quantity": "2", "status": "completed", "unit_price": "4290.00"}</x:v>
      </x:c>
    </x:row>
    <x:row r="181" ht="23" customHeight="1">
      <x:c r="A181" s="2" t="str">
        <x:v>orders.csv</x:v>
      </x:c>
      <x:c r="B181" s="2" t="n">
        <x:v>168</x:v>
      </x:c>
      <x:c r="C181" s="2" t="str">
        <x:v>O0167</x:v>
      </x:c>
      <x:c r="D181" s="2" t="str">
        <x:v>Прийнято</x:v>
      </x:c>
      <x:c r="E181" s="2" t="str"/>
      <x:c r="F181" s="2" t="str"/>
      <x:c r="G181" s="2" t="str">
        <x:v>{"channel": "Meta Ads", "currency": "UAH", "discount_pct": "0", "order_date": "2026-09-17", "order_id": "O0167", "product_id": "P005", "quantity": "3", "status": "completed", "unit_price": "1490.00"}</x:v>
      </x:c>
    </x:row>
    <x:row r="182" ht="23" customHeight="1">
      <x:c r="A182" s="10" t="str">
        <x:v>orders.csv</x:v>
      </x:c>
      <x:c r="B182" s="10" t="n">
        <x:v>169</x:v>
      </x:c>
      <x:c r="C182" s="10" t="str">
        <x:v>O0168</x:v>
      </x:c>
      <x:c r="D182" s="10" t="str">
        <x:v>Прийнято</x:v>
      </x:c>
      <x:c r="E182" s="10" t="str"/>
      <x:c r="F182" s="10" t="str"/>
      <x:c r="G182" s="10" t="str">
        <x:v>{"channel": "Google Ads", "currency": "UAH", "discount_pct": "0", "order_date": "18.09.2026", "order_id": "O0168", "product_id": "P006", "quantity": "1", "status": "Оплачено", "unit_price": "2490,00"}</x:v>
      </x:c>
    </x:row>
    <x:row r="183" ht="23" customHeight="1">
      <x:c r="A183" s="2" t="str">
        <x:v>orders.csv</x:v>
      </x:c>
      <x:c r="B183" s="2" t="n">
        <x:v>170</x:v>
      </x:c>
      <x:c r="C183" s="2" t="str">
        <x:v>O0169</x:v>
      </x:c>
      <x:c r="D183" s="2" t="str">
        <x:v>Прийнято</x:v>
      </x:c>
      <x:c r="E183" s="2" t="str"/>
      <x:c r="F183" s="2" t="str"/>
      <x:c r="G183" s="2" t="str">
        <x:v>{"channel": "Google Ads", "currency": "UAH", "discount_pct": "0", "order_date": "2026-09-19", "order_id": "O0169", "product_id": "P001", "quantity": "2", "status": "completed", "unit_price": "890.00"}</x:v>
      </x:c>
    </x:row>
    <x:row r="184" ht="23" customHeight="1">
      <x:c r="A184" s="10" t="str">
        <x:v>orders.csv</x:v>
      </x:c>
      <x:c r="B184" s="10" t="n">
        <x:v>171</x:v>
      </x:c>
      <x:c r="C184" s="10" t="str">
        <x:v>O0170</x:v>
      </x:c>
      <x:c r="D184" s="10" t="str">
        <x:v>Прийнято</x:v>
      </x:c>
      <x:c r="E184" s="10" t="str"/>
      <x:c r="F184" s="10" t="str"/>
      <x:c r="G184" s="10" t="str">
        <x:v>{"channel": "Google Ads", "currency": "UAH", "discount_pct": "0,10", "order_date": "2026-09-20", "order_id": "O0170", "product_id": "P002", "quantity": "3", "status": "скасовано", "unit_price": "390.00"}</x:v>
      </x:c>
    </x:row>
    <x:row r="185" ht="23" customHeight="1">
      <x:c r="A185" s="2" t="str">
        <x:v>orders.csv</x:v>
      </x:c>
      <x:c r="B185" s="2" t="n">
        <x:v>172</x:v>
      </x:c>
      <x:c r="C185" s="2" t="str">
        <x:v>O0171</x:v>
      </x:c>
      <x:c r="D185" s="2" t="str">
        <x:v>Прийнято</x:v>
      </x:c>
      <x:c r="E185" s="2" t="str"/>
      <x:c r="F185" s="2" t="str"/>
      <x:c r="G185" s="2" t="str">
        <x:v>{"channel": "Google Ads", "currency": "UAH", "discount_pct": "0", "order_date": "21.09.2026", "order_id": "O0171", "product_id": "P003", "quantity": "1", "status": "completed", "unit_price": "490.00"}</x:v>
      </x:c>
    </x:row>
    <x:row r="186" ht="23" customHeight="1">
      <x:c r="A186" s="10" t="str">
        <x:v>orders.csv</x:v>
      </x:c>
      <x:c r="B186" s="10" t="n">
        <x:v>173</x:v>
      </x:c>
      <x:c r="C186" s="10" t="str">
        <x:v>O0172</x:v>
      </x:c>
      <x:c r="D186" s="10" t="str">
        <x:v>Прийнято</x:v>
      </x:c>
      <x:c r="E186" s="10" t="str"/>
      <x:c r="F186" s="10" t="str"/>
      <x:c r="G186" s="10" t="str">
        <x:v>{"channel": "Google Ads", "currency": "UAH", "discount_pct": "0", "order_date": "2026-09-22", "order_id": "O0172", "product_id": "P004", "quantity": "2", "status": "Оплачено", "unit_price": "4290.00"}</x:v>
      </x:c>
    </x:row>
    <x:row r="187" ht="23" customHeight="1">
      <x:c r="A187" s="2" t="str">
        <x:v>orders.csv</x:v>
      </x:c>
      <x:c r="B187" s="2" t="n">
        <x:v>174</x:v>
      </x:c>
      <x:c r="C187" s="2" t="str">
        <x:v>O0173</x:v>
      </x:c>
      <x:c r="D187" s="2" t="str">
        <x:v>Прийнято</x:v>
      </x:c>
      <x:c r="E187" s="2" t="str"/>
      <x:c r="F187" s="2" t="str"/>
      <x:c r="G187" s="2" t="str">
        <x:v>{"channel": "Google Ads", "currency": "UAH", "discount_pct": "0", "order_date": "2026-09-23", "order_id": "O0173", "product_id": "P005", "quantity": "3", "status": "completed", "unit_price": "1490.00"}</x:v>
      </x:c>
    </x:row>
    <x:row r="188" ht="23" customHeight="1">
      <x:c r="A188" s="10" t="str">
        <x:v>orders.csv</x:v>
      </x:c>
      <x:c r="B188" s="10" t="n">
        <x:v>175</x:v>
      </x:c>
      <x:c r="C188" s="10" t="str">
        <x:v>O0174</x:v>
      </x:c>
      <x:c r="D188" s="10" t="str">
        <x:v>Прийнято</x:v>
      </x:c>
      <x:c r="E188" s="10" t="str"/>
      <x:c r="F188" s="10" t="str"/>
      <x:c r="G188" s="10" t="str">
        <x:v>{"channel": "Organic", "currency": "UAH", "discount_pct": "0", "order_date": "24.09.2026", "order_id": "O0174", "product_id": "P006", "quantity": "1", "status": "completed", "unit_price": "2490.00"}</x:v>
      </x:c>
    </x:row>
    <x:row r="189" ht="23" customHeight="1">
      <x:c r="A189" s="2" t="str">
        <x:v>orders.csv</x:v>
      </x:c>
      <x:c r="B189" s="2" t="n">
        <x:v>176</x:v>
      </x:c>
      <x:c r="C189" s="2" t="str">
        <x:v>O0175</x:v>
      </x:c>
      <x:c r="D189" s="2" t="str">
        <x:v>Прийнято</x:v>
      </x:c>
      <x:c r="E189" s="2" t="str"/>
      <x:c r="F189" s="2" t="str"/>
      <x:c r="G189" s="2" t="str">
        <x:v>{"channel": "Organic", "currency": "UAH", "discount_pct": "0,10", "order_date": "2026-09-25", "order_id": "O0175", "product_id": "P001", "quantity": "2", "status": "completed", "unit_price": "890,00"}</x:v>
      </x:c>
    </x:row>
    <x:row r="190" ht="23" customHeight="1">
      <x:c r="A190" s="10" t="str">
        <x:v>orders.csv</x:v>
      </x:c>
      <x:c r="B190" s="10" t="n">
        <x:v>177</x:v>
      </x:c>
      <x:c r="C190" s="10" t="str">
        <x:v>O0176</x:v>
      </x:c>
      <x:c r="D190" s="10" t="str">
        <x:v>Прийнято</x:v>
      </x:c>
      <x:c r="E190" s="10" t="str"/>
      <x:c r="F190" s="10" t="str"/>
      <x:c r="G190" s="10" t="str">
        <x:v>{"channel": "Organic", "currency": " uah ", "discount_pct": "0", "order_date": "2026-09-26", "order_id": "O0176", "product_id": "P002", "quantity": "3", "status": "Оплачено", "unit_price": "390.00"}</x:v>
      </x:c>
    </x:row>
    <x:row r="191" ht="23" customHeight="1">
      <x:c r="A191" s="2" t="str">
        <x:v>orders.csv</x:v>
      </x:c>
      <x:c r="B191" s="2" t="n">
        <x:v>178</x:v>
      </x:c>
      <x:c r="C191" s="2" t="str">
        <x:v>O0177</x:v>
      </x:c>
      <x:c r="D191" s="2" t="str">
        <x:v>Прийнято</x:v>
      </x:c>
      <x:c r="E191" s="2" t="str"/>
      <x:c r="F191" s="2" t="str"/>
      <x:c r="G191" s="2" t="str">
        <x:v>{"channel": "Organic", "currency": "UAH", "discount_pct": "0", "order_date": "27.09.2026", "order_id": "O0177", "product_id": "P003", "quantity": "1", "status": "completed", "unit_price": "490.00"}</x:v>
      </x:c>
    </x:row>
    <x:row r="192" ht="23" customHeight="1">
      <x:c r="A192" s="10" t="str">
        <x:v>orders.csv</x:v>
      </x:c>
      <x:c r="B192" s="10" t="n">
        <x:v>179</x:v>
      </x:c>
      <x:c r="C192" s="10" t="str">
        <x:v>O0178</x:v>
      </x:c>
      <x:c r="D192" s="10" t="str">
        <x:v>Прийнято</x:v>
      </x:c>
      <x:c r="E192" s="10" t="str"/>
      <x:c r="F192" s="10" t="str"/>
      <x:c r="G192" s="10" t="str">
        <x:v>{"channel": "Organic", "currency": "UAH", "discount_pct": "0", "order_date": "2026-09-28", "order_id": "O0178", "product_id": "P004", "quantity": "2", "status": "completed", "unit_price": "4290.00"}</x:v>
      </x:c>
    </x:row>
    <x:row r="193" ht="23" customHeight="1">
      <x:c r="A193" s="2" t="str">
        <x:v>orders.csv</x:v>
      </x:c>
      <x:c r="B193" s="2" t="n">
        <x:v>180</x:v>
      </x:c>
      <x:c r="C193" s="2" t="str">
        <x:v>O0179</x:v>
      </x:c>
      <x:c r="D193" s="2" t="str">
        <x:v>Прийнято</x:v>
      </x:c>
      <x:c r="E193" s="2" t="str"/>
      <x:c r="F193" s="2" t="str"/>
      <x:c r="G193" s="2" t="str">
        <x:v>{"channel": "Organic", "currency": "UAH", "discount_pct": "0", "order_date": "2026-09-29", "order_id": "O0179", "product_id": "P005", "quantity": "3", "status": "completed", "unit_price": "1490.00"}</x:v>
      </x:c>
    </x:row>
    <x:row r="194" ht="23" customHeight="1">
      <x:c r="A194" s="10" t="str">
        <x:v>orders.csv</x:v>
      </x:c>
      <x:c r="B194" s="10" t="n">
        <x:v>181</x:v>
      </x:c>
      <x:c r="C194" s="10" t="str">
        <x:v>O0180</x:v>
      </x:c>
      <x:c r="D194" s="10" t="str">
        <x:v>Прийнято</x:v>
      </x:c>
      <x:c r="E194" s="10" t="str"/>
      <x:c r="F194" s="10" t="str"/>
      <x:c r="G194" s="10" t="str">
        <x:v>{"channel": "Meta Ads", "currency": "UAH", "discount_pct": "0,10", "order_date": "30.09.2026", "order_id": "O0180", "product_id": "P006", "quantity": "1", "status": "Оплачено", "unit_price": "2490.00"}</x:v>
      </x:c>
    </x:row>
    <x:row r="195" ht="23" customHeight="1">
      <x:c r="A195" s="2" t="str">
        <x:v>orders.csv</x:v>
      </x:c>
      <x:c r="B195" s="2" t="n">
        <x:v>182</x:v>
      </x:c>
      <x:c r="C195" s="2" t="str">
        <x:v>O0181</x:v>
      </x:c>
      <x:c r="D195" s="2" t="str">
        <x:v>Прийнято</x:v>
      </x:c>
      <x:c r="E195" s="2" t="str"/>
      <x:c r="F195" s="2" t="str"/>
      <x:c r="G195" s="2" t="str">
        <x:v>{"channel": "Meta Ads", "currency": "UAH", "discount_pct": "0", "order_date": "2026-09-01", "order_id": "O0181", "product_id": "P001", "quantity": "2", "status": "completed", "unit_price": "890.00"}</x:v>
      </x:c>
    </x:row>
    <x:row r="196" ht="23" customHeight="1">
      <x:c r="A196" s="10" t="str">
        <x:v>orders.csv</x:v>
      </x:c>
      <x:c r="B196" s="10" t="n">
        <x:v>183</x:v>
      </x:c>
      <x:c r="C196" s="10" t="str">
        <x:v>O0182</x:v>
      </x:c>
      <x:c r="D196" s="10" t="str">
        <x:v>Прийнято</x:v>
      </x:c>
      <x:c r="E196" s="10" t="str"/>
      <x:c r="F196" s="10" t="str"/>
      <x:c r="G196" s="10" t="str">
        <x:v>{"channel": "Meta Ads", "currency": "UAH", "discount_pct": "0", "order_date": "2026-09-02", "order_id": "O0182", "product_id": "P002", "quantity": "3", "status": "completed", "unit_price": "390,00"}</x:v>
      </x:c>
    </x:row>
    <x:row r="197" ht="23" customHeight="1">
      <x:c r="A197" s="2" t="str">
        <x:v>orders.csv</x:v>
      </x:c>
      <x:c r="B197" s="2" t="n">
        <x:v>184</x:v>
      </x:c>
      <x:c r="C197" s="2" t="str">
        <x:v>O0183</x:v>
      </x:c>
      <x:c r="D197" s="2" t="str">
        <x:v>Прийнято</x:v>
      </x:c>
      <x:c r="E197" s="2" t="str"/>
      <x:c r="F197" s="2" t="str"/>
      <x:c r="G197" s="2" t="str">
        <x:v>{"channel": "Meta Ads", "currency": "UAH", "discount_pct": "0", "order_date": "03.09.2026", "order_id": "O0183", "product_id": "P003", "quantity": "1", "status": "completed", "unit_price": "490.00"}</x:v>
      </x:c>
    </x:row>
    <x:row r="198" ht="23" customHeight="1">
      <x:c r="A198" s="10" t="str">
        <x:v>orders.csv</x:v>
      </x:c>
      <x:c r="B198" s="10" t="n">
        <x:v>185</x:v>
      </x:c>
      <x:c r="C198" s="10" t="str">
        <x:v>O0184</x:v>
      </x:c>
      <x:c r="D198" s="10" t="str">
        <x:v>Прийнято</x:v>
      </x:c>
      <x:c r="E198" s="10" t="str"/>
      <x:c r="F198" s="10" t="str"/>
      <x:c r="G198" s="10" t="str">
        <x:v>{"channel": "Meta Ads", "currency": "UAH", "discount_pct": "0", "order_date": "2026-09-04", "order_id": "O0184", "product_id": "P004", "quantity": "2", "status": "Оплачено", "unit_price": "4290.00"}</x:v>
      </x:c>
    </x:row>
    <x:row r="199" ht="23" customHeight="1">
      <x:c r="A199" s="2" t="str">
        <x:v>orders.csv</x:v>
      </x:c>
      <x:c r="B199" s="2" t="n">
        <x:v>186</x:v>
      </x:c>
      <x:c r="C199" s="2" t="str">
        <x:v>O0185</x:v>
      </x:c>
      <x:c r="D199" s="2" t="str">
        <x:v>Прийнято</x:v>
      </x:c>
      <x:c r="E199" s="2" t="str"/>
      <x:c r="F199" s="2" t="str"/>
      <x:c r="G199" s="2" t="str">
        <x:v>{"channel": "Meta Ads", "currency": "UAH", "discount_pct": "0,10", "order_date": "2026-09-05", "order_id": "O0185", "product_id": "P005", "quantity": "3", "status": "completed", "unit_price": "1490.00"}</x:v>
      </x:c>
    </x:row>
    <x:row r="200" ht="23" customHeight="1">
      <x:c r="A200" s="10" t="str">
        <x:v>orders.csv</x:v>
      </x:c>
      <x:c r="B200" s="10" t="n">
        <x:v>187</x:v>
      </x:c>
      <x:c r="C200" s="10" t="str">
        <x:v>O0186</x:v>
      </x:c>
      <x:c r="D200" s="10" t="str">
        <x:v>Прийнято</x:v>
      </x:c>
      <x:c r="E200" s="10" t="str"/>
      <x:c r="F200" s="10" t="str"/>
      <x:c r="G200" s="10" t="str">
        <x:v>{"channel": "Google Ads", "currency": "UAH", "discount_pct": "0", "order_date": "06.09.2026", "order_id": "O0186", "product_id": "P006", "quantity": "1", "status": "completed", "unit_price": "2490.00"}</x:v>
      </x:c>
    </x:row>
    <x:row r="201" ht="23" customHeight="1">
      <x:c r="A201" s="2" t="str">
        <x:v>orders.csv</x:v>
      </x:c>
      <x:c r="B201" s="2" t="n">
        <x:v>188</x:v>
      </x:c>
      <x:c r="C201" s="2" t="str">
        <x:v>O0187</x:v>
      </x:c>
      <x:c r="D201" s="2" t="str">
        <x:v>Прийнято</x:v>
      </x:c>
      <x:c r="E201" s="2" t="str"/>
      <x:c r="F201" s="2" t="str"/>
      <x:c r="G201" s="2" t="str">
        <x:v>{"channel": "Google Ads", "currency": " uah ", "discount_pct": "0", "order_date": "2026-09-07", "order_id": "O0187", "product_id": "P001", "quantity": "2", "status": "скасовано", "unit_price": "890.00"}</x:v>
      </x:c>
    </x:row>
    <x:row r="202" ht="23" customHeight="1">
      <x:c r="A202" s="10" t="str">
        <x:v>orders.csv</x:v>
      </x:c>
      <x:c r="B202" s="10" t="n">
        <x:v>189</x:v>
      </x:c>
      <x:c r="C202" s="10" t="str">
        <x:v>O0188</x:v>
      </x:c>
      <x:c r="D202" s="10" t="str">
        <x:v>Прийнято</x:v>
      </x:c>
      <x:c r="E202" s="10" t="str"/>
      <x:c r="F202" s="10" t="str"/>
      <x:c r="G202" s="10" t="str">
        <x:v>{"channel": "Google Ads", "currency": "UAH", "discount_pct": "0", "order_date": "2026-09-08", "order_id": "O0188", "product_id": "P002", "quantity": "3", "status": "Оплачено", "unit_price": "390.00"}</x:v>
      </x:c>
    </x:row>
    <x:row r="203" ht="23" customHeight="1">
      <x:c r="A203" s="2" t="str">
        <x:v>orders.csv</x:v>
      </x:c>
      <x:c r="B203" s="2" t="n">
        <x:v>190</x:v>
      </x:c>
      <x:c r="C203" s="2" t="str">
        <x:v>O0189</x:v>
      </x:c>
      <x:c r="D203" s="2" t="str">
        <x:v>Прийнято</x:v>
      </x:c>
      <x:c r="E203" s="2" t="str"/>
      <x:c r="F203" s="2" t="str"/>
      <x:c r="G203" s="2" t="str">
        <x:v>{"channel": "Google Ads", "currency": "UAH", "discount_pct": "0", "order_date": "09.09.2026", "order_id": "O0189", "product_id": "P003", "quantity": "1", "status": "completed", "unit_price": "490,00"}</x:v>
      </x:c>
    </x:row>
    <x:row r="204" ht="23" customHeight="1">
      <x:c r="A204" s="10" t="str">
        <x:v>orders.csv</x:v>
      </x:c>
      <x:c r="B204" s="10" t="n">
        <x:v>191</x:v>
      </x:c>
      <x:c r="C204" s="10" t="str">
        <x:v>O0190</x:v>
      </x:c>
      <x:c r="D204" s="10" t="str">
        <x:v>Прийнято</x:v>
      </x:c>
      <x:c r="E204" s="10" t="str"/>
      <x:c r="F204" s="10" t="str"/>
      <x:c r="G204" s="10" t="str">
        <x:v>{"channel": "Google Ads", "currency": "UAH", "discount_pct": "0,10", "order_date": "2026-09-10", "order_id": "O0190", "product_id": "P004", "quantity": "2", "status": "completed", "unit_price": "4290.00"}</x:v>
      </x:c>
    </x:row>
    <x:row r="205" ht="23" customHeight="1">
      <x:c r="A205" s="2" t="str">
        <x:v>orders.csv</x:v>
      </x:c>
      <x:c r="B205" s="2" t="n">
        <x:v>192</x:v>
      </x:c>
      <x:c r="C205" s="2" t="str">
        <x:v>O0191</x:v>
      </x:c>
      <x:c r="D205" s="2" t="str">
        <x:v>Прийнято</x:v>
      </x:c>
      <x:c r="E205" s="2" t="str"/>
      <x:c r="F205" s="2" t="str"/>
      <x:c r="G205" s="2" t="str">
        <x:v>{"channel": "Google Ads", "currency": "UAH", "discount_pct": "0", "order_date": "2026-09-11", "order_id": "O0191", "product_id": "P005", "quantity": "3", "status": "completed", "unit_price": "1490.00"}</x:v>
      </x:c>
    </x:row>
    <x:row r="206" ht="23" customHeight="1">
      <x:c r="A206" s="10" t="str">
        <x:v>orders.csv</x:v>
      </x:c>
      <x:c r="B206" s="10" t="n">
        <x:v>193</x:v>
      </x:c>
      <x:c r="C206" s="10" t="str">
        <x:v>O0192</x:v>
      </x:c>
      <x:c r="D206" s="10" t="str">
        <x:v>Прийнято</x:v>
      </x:c>
      <x:c r="E206" s="10" t="str"/>
      <x:c r="F206" s="10" t="str"/>
      <x:c r="G206" s="10" t="str">
        <x:v>{"channel": "Organic", "currency": "UAH", "discount_pct": "0", "order_date": "12.09.2026", "order_id": "O0192", "product_id": "P006", "quantity": "1", "status": "Оплачено", "unit_price": "2490.00"}</x:v>
      </x:c>
    </x:row>
    <x:row r="207" ht="23" customHeight="1">
      <x:c r="A207" s="2" t="str">
        <x:v>orders.csv</x:v>
      </x:c>
      <x:c r="B207" s="2" t="n">
        <x:v>194</x:v>
      </x:c>
      <x:c r="C207" s="2" t="str">
        <x:v>O0193</x:v>
      </x:c>
      <x:c r="D207" s="2" t="str">
        <x:v>Прийнято</x:v>
      </x:c>
      <x:c r="E207" s="2" t="str"/>
      <x:c r="F207" s="2" t="str"/>
      <x:c r="G207" s="2" t="str">
        <x:v>{"channel": "Organic", "currency": "UAH", "discount_pct": "0", "order_date": "2026-09-13", "order_id": "O0193", "product_id": "P001", "quantity": "2", "status": "completed", "unit_price": "890.00"}</x:v>
      </x:c>
    </x:row>
    <x:row r="208" ht="23" customHeight="1">
      <x:c r="A208" s="10" t="str">
        <x:v>orders.csv</x:v>
      </x:c>
      <x:c r="B208" s="10" t="n">
        <x:v>195</x:v>
      </x:c>
      <x:c r="C208" s="10" t="str">
        <x:v>O0194</x:v>
      </x:c>
      <x:c r="D208" s="10" t="str">
        <x:v>Прийнято</x:v>
      </x:c>
      <x:c r="E208" s="10" t="str"/>
      <x:c r="F208" s="10" t="str"/>
      <x:c r="G208" s="10" t="str">
        <x:v>{"channel": "Organic", "currency": "UAH", "discount_pct": "0", "order_date": "2026-09-14", "order_id": "O0194", "product_id": "P002", "quantity": "3", "status": "completed", "unit_price": "390.00"}</x:v>
      </x:c>
    </x:row>
    <x:row r="209" ht="23" customHeight="1">
      <x:c r="A209" s="2" t="str">
        <x:v>orders.csv</x:v>
      </x:c>
      <x:c r="B209" s="2" t="n">
        <x:v>196</x:v>
      </x:c>
      <x:c r="C209" s="2" t="str">
        <x:v>O0195</x:v>
      </x:c>
      <x:c r="D209" s="2" t="str">
        <x:v>Прийнято</x:v>
      </x:c>
      <x:c r="E209" s="2" t="str"/>
      <x:c r="F209" s="2" t="str"/>
      <x:c r="G209" s="2" t="str">
        <x:v>{"channel": "Organic", "currency": "UAH", "discount_pct": "0,10", "order_date": "15.09.2026", "order_id": "O0195", "product_id": "P003", "quantity": "1", "status": "completed", "unit_price": "490.00"}</x:v>
      </x:c>
    </x:row>
    <x:row r="210" ht="23" customHeight="1">
      <x:c r="A210" s="10" t="str">
        <x:v>orders.csv</x:v>
      </x:c>
      <x:c r="B210" s="10" t="n">
        <x:v>197</x:v>
      </x:c>
      <x:c r="C210" s="10" t="str">
        <x:v>O0196</x:v>
      </x:c>
      <x:c r="D210" s="10" t="str">
        <x:v>Прийнято</x:v>
      </x:c>
      <x:c r="E210" s="10" t="str"/>
      <x:c r="F210" s="10" t="str"/>
      <x:c r="G210" s="10" t="str">
        <x:v>{"channel": "Organic", "currency": "UAH", "discount_pct": "0", "order_date": "2026-09-16", "order_id": "O0196", "product_id": "P004", "quantity": "2", "status": "Оплачено", "unit_price": "4290,00"}</x:v>
      </x:c>
    </x:row>
    <x:row r="211" ht="23" customHeight="1">
      <x:c r="A211" s="2" t="str">
        <x:v>orders.csv</x:v>
      </x:c>
      <x:c r="B211" s="2" t="n">
        <x:v>198</x:v>
      </x:c>
      <x:c r="C211" s="2" t="str">
        <x:v>O0197</x:v>
      </x:c>
      <x:c r="D211" s="2" t="str">
        <x:v>Прийнято</x:v>
      </x:c>
      <x:c r="E211" s="2" t="str"/>
      <x:c r="F211" s="2" t="str"/>
      <x:c r="G211" s="2" t="str">
        <x:v>{"channel": "Organic", "currency": "UAH", "discount_pct": "0", "order_date": "2026-09-17", "order_id": "O0197", "product_id": "P005", "quantity": "3", "status": "completed", "unit_price": "1490.00"}</x:v>
      </x:c>
    </x:row>
    <x:row r="212" ht="23" customHeight="1">
      <x:c r="A212" s="10" t="str">
        <x:v>orders.csv</x:v>
      </x:c>
      <x:c r="B212" s="10" t="n">
        <x:v>199</x:v>
      </x:c>
      <x:c r="C212" s="10" t="str">
        <x:v>O0198</x:v>
      </x:c>
      <x:c r="D212" s="10" t="str">
        <x:v>Прийнято</x:v>
      </x:c>
      <x:c r="E212" s="10" t="str"/>
      <x:c r="F212" s="10" t="str"/>
      <x:c r="G212" s="10" t="str">
        <x:v>{"channel": "Meta Ads", "currency": " uah ", "discount_pct": "0", "order_date": "18.09.2026", "order_id": "O0198", "product_id": "P006", "quantity": "1", "status": "completed", "unit_price": "2490.00"}</x:v>
      </x:c>
    </x:row>
    <x:row r="213" ht="23" customHeight="1">
      <x:c r="A213" s="2" t="str">
        <x:v>orders.csv</x:v>
      </x:c>
      <x:c r="B213" s="2" t="n">
        <x:v>200</x:v>
      </x:c>
      <x:c r="C213" s="2" t="str">
        <x:v>O0199</x:v>
      </x:c>
      <x:c r="D213" s="2" t="str">
        <x:v>Прийнято</x:v>
      </x:c>
      <x:c r="E213" s="2" t="str"/>
      <x:c r="F213" s="2" t="str"/>
      <x:c r="G213" s="2" t="str">
        <x:v>{"channel": "Meta Ads", "currency": "UAH", "discount_pct": "0", "order_date": "2026-09-19", "order_id": "O0199", "product_id": "P001", "quantity": "2", "status": "completed", "unit_price": "890.00"}</x:v>
      </x:c>
    </x:row>
    <x:row r="214" ht="23" customHeight="1">
      <x:c r="A214" s="10" t="str">
        <x:v>orders.csv</x:v>
      </x:c>
      <x:c r="B214" s="10" t="n">
        <x:v>201</x:v>
      </x:c>
      <x:c r="C214" s="10" t="str">
        <x:v>O0200</x:v>
      </x:c>
      <x:c r="D214" s="10" t="str">
        <x:v>Прийнято</x:v>
      </x:c>
      <x:c r="E214" s="10" t="str"/>
      <x:c r="F214" s="10" t="str"/>
      <x:c r="G214" s="10" t="str">
        <x:v>{"channel": "Meta Ads", "currency": "UAH", "discount_pct": "0,10", "order_date": "2026-09-20", "order_id": "O0200", "product_id": "P002", "quantity": "3", "status": "Оплачено", "unit_price": "390.00"}</x:v>
      </x:c>
    </x:row>
    <x:row r="215" ht="23" customHeight="1">
      <x:c r="A215" s="2" t="str">
        <x:v>orders.csv</x:v>
      </x:c>
      <x:c r="B215" s="2" t="n">
        <x:v>202</x:v>
      </x:c>
      <x:c r="C215" s="2" t="str">
        <x:v>O0201</x:v>
      </x:c>
      <x:c r="D215" s="2" t="str">
        <x:v>Прийнято</x:v>
      </x:c>
      <x:c r="E215" s="2" t="str"/>
      <x:c r="F215" s="2" t="str"/>
      <x:c r="G215" s="2" t="str">
        <x:v>{"channel": "Meta Ads", "currency": "UAH", "discount_pct": "0", "order_date": "21.09.2026", "order_id": "O0201", "product_id": "P003", "quantity": "1", "status": "completed", "unit_price": "490.00"}</x:v>
      </x:c>
    </x:row>
    <x:row r="216" ht="23" customHeight="1">
      <x:c r="A216" s="10" t="str">
        <x:v>orders.csv</x:v>
      </x:c>
      <x:c r="B216" s="10" t="n">
        <x:v>203</x:v>
      </x:c>
      <x:c r="C216" s="10" t="str">
        <x:v>O0202</x:v>
      </x:c>
      <x:c r="D216" s="10" t="str">
        <x:v>Прийнято</x:v>
      </x:c>
      <x:c r="E216" s="10" t="str"/>
      <x:c r="F216" s="10" t="str"/>
      <x:c r="G216" s="10" t="str">
        <x:v>{"channel": "Meta Ads", "currency": "UAH", "discount_pct": "0", "order_date": "2026-09-22", "order_id": "O0202", "product_id": "P004", "quantity": "2", "status": "completed", "unit_price": "4290.00"}</x:v>
      </x:c>
    </x:row>
    <x:row r="217" ht="23" customHeight="1">
      <x:c r="A217" s="2" t="str">
        <x:v>orders.csv</x:v>
      </x:c>
      <x:c r="B217" s="2" t="n">
        <x:v>204</x:v>
      </x:c>
      <x:c r="C217" s="2" t="str">
        <x:v>O0203</x:v>
      </x:c>
      <x:c r="D217" s="2" t="str">
        <x:v>Прийнято</x:v>
      </x:c>
      <x:c r="E217" s="2" t="str"/>
      <x:c r="F217" s="2" t="str"/>
      <x:c r="G217" s="2" t="str">
        <x:v>{"channel": "Meta Ads", "currency": "UAH", "discount_pct": "0", "order_date": "2026-09-23", "order_id": "O0203", "product_id": "P005", "quantity": "3", "status": "completed", "unit_price": "1490,00"}</x:v>
      </x:c>
    </x:row>
    <x:row r="218" ht="23" customHeight="1">
      <x:c r="A218" s="10" t="str">
        <x:v>orders.csv</x:v>
      </x:c>
      <x:c r="B218" s="10" t="n">
        <x:v>205</x:v>
      </x:c>
      <x:c r="C218" s="10" t="str">
        <x:v>O0204</x:v>
      </x:c>
      <x:c r="D218" s="10" t="str">
        <x:v>Прийнято</x:v>
      </x:c>
      <x:c r="E218" s="10" t="str"/>
      <x:c r="F218" s="10" t="str"/>
      <x:c r="G218" s="10" t="str">
        <x:v>{"channel": "Google Ads", "currency": "UAH", "discount_pct": "0", "order_date": "24.09.2026", "order_id": "O0204", "product_id": "P006", "quantity": "1", "status": "скасовано", "unit_price": "2490.00"}</x:v>
      </x:c>
    </x:row>
    <x:row r="219" ht="23" customHeight="1">
      <x:c r="A219" s="2" t="str">
        <x:v>orders.csv</x:v>
      </x:c>
      <x:c r="B219" s="2" t="n">
        <x:v>206</x:v>
      </x:c>
      <x:c r="C219" s="2" t="str">
        <x:v>O0205</x:v>
      </x:c>
      <x:c r="D219" s="2" t="str">
        <x:v>Прийнято</x:v>
      </x:c>
      <x:c r="E219" s="2" t="str"/>
      <x:c r="F219" s="2" t="str"/>
      <x:c r="G219" s="2" t="str">
        <x:v>{"channel": "Google Ads", "currency": "UAH", "discount_pct": "0,10", "order_date": "2026-09-25", "order_id": "O0205", "product_id": "P001", "quantity": "2", "status": "completed", "unit_price": "890.00"}</x:v>
      </x:c>
    </x:row>
    <x:row r="220" ht="23" customHeight="1">
      <x:c r="A220" s="10" t="str">
        <x:v>orders.csv</x:v>
      </x:c>
      <x:c r="B220" s="10" t="n">
        <x:v>207</x:v>
      </x:c>
      <x:c r="C220" s="10" t="str">
        <x:v>O0206</x:v>
      </x:c>
      <x:c r="D220" s="10" t="str">
        <x:v>Прийнято</x:v>
      </x:c>
      <x:c r="E220" s="10" t="str"/>
      <x:c r="F220" s="10" t="str"/>
      <x:c r="G220" s="10" t="str">
        <x:v>{"channel": "Google Ads", "currency": "UAH", "discount_pct": "0", "order_date": "2026-09-26", "order_id": "O0206", "product_id": "P002", "quantity": "3", "status": "completed", "unit_price": "390.00"}</x:v>
      </x:c>
    </x:row>
    <x:row r="221" ht="23" customHeight="1">
      <x:c r="A221" s="2" t="str">
        <x:v>orders.csv</x:v>
      </x:c>
      <x:c r="B221" s="2" t="n">
        <x:v>208</x:v>
      </x:c>
      <x:c r="C221" s="2" t="str">
        <x:v>O0207</x:v>
      </x:c>
      <x:c r="D221" s="2" t="str">
        <x:v>Прийнято</x:v>
      </x:c>
      <x:c r="E221" s="2" t="str"/>
      <x:c r="F221" s="2" t="str"/>
      <x:c r="G221" s="2" t="str">
        <x:v>{"channel": "Google Ads", "currency": "UAH", "discount_pct": "0", "order_date": "27.09.2026", "order_id": "O0207", "product_id": "P003", "quantity": "1", "status": "completed", "unit_price": "490.00"}</x:v>
      </x:c>
    </x:row>
    <x:row r="222" ht="23" customHeight="1">
      <x:c r="A222" s="10" t="str">
        <x:v>orders.csv</x:v>
      </x:c>
      <x:c r="B222" s="10" t="n">
        <x:v>209</x:v>
      </x:c>
      <x:c r="C222" s="10" t="str">
        <x:v>O0208</x:v>
      </x:c>
      <x:c r="D222" s="10" t="str">
        <x:v>Прийнято</x:v>
      </x:c>
      <x:c r="E222" s="10" t="str"/>
      <x:c r="F222" s="10" t="str"/>
      <x:c r="G222" s="10" t="str">
        <x:v>{"channel": "Google Ads", "currency": "UAH", "discount_pct": "0", "order_date": "2026-09-28", "order_id": "O0208", "product_id": "P004", "quantity": "2", "status": "Оплачено", "unit_price": "4290.00"}</x:v>
      </x:c>
    </x:row>
    <x:row r="223" ht="23" customHeight="1">
      <x:c r="A223" s="2" t="str">
        <x:v>orders.csv</x:v>
      </x:c>
      <x:c r="B223" s="2" t="n">
        <x:v>210</x:v>
      </x:c>
      <x:c r="C223" s="2" t="str">
        <x:v>O0209</x:v>
      </x:c>
      <x:c r="D223" s="2" t="str">
        <x:v>Прийнято</x:v>
      </x:c>
      <x:c r="E223" s="2" t="str"/>
      <x:c r="F223" s="2" t="str"/>
      <x:c r="G223" s="2" t="str">
        <x:v>{"channel": "Google Ads", "currency": " uah ", "discount_pct": "0", "order_date": "2026-09-29", "order_id": "O0209", "product_id": "P005", "quantity": "3", "status": "completed", "unit_price": "1490.00"}</x:v>
      </x:c>
    </x:row>
    <x:row r="224" ht="23" customHeight="1">
      <x:c r="A224" s="10" t="str">
        <x:v>orders.csv</x:v>
      </x:c>
      <x:c r="B224" s="10" t="n">
        <x:v>211</x:v>
      </x:c>
      <x:c r="C224" s="10" t="str">
        <x:v>O0210</x:v>
      </x:c>
      <x:c r="D224" s="10" t="str">
        <x:v>Прийнято</x:v>
      </x:c>
      <x:c r="E224" s="10" t="str"/>
      <x:c r="F224" s="10" t="str"/>
      <x:c r="G224" s="10" t="str">
        <x:v>{"channel": "Organic", "currency": "UAH", "discount_pct": "0,10", "order_date": "30.09.2026", "order_id": "O0210", "product_id": "P006", "quantity": "1", "status": "completed", "unit_price": "2490,00"}</x:v>
      </x:c>
    </x:row>
    <x:row r="225" ht="23" customHeight="1">
      <x:c r="A225" s="2" t="str">
        <x:v>orders.csv</x:v>
      </x:c>
      <x:c r="B225" s="2" t="n">
        <x:v>212</x:v>
      </x:c>
      <x:c r="C225" s="2" t="str">
        <x:v>O0211</x:v>
      </x:c>
      <x:c r="D225" s="2" t="str">
        <x:v>Прийнято</x:v>
      </x:c>
      <x:c r="E225" s="2" t="str"/>
      <x:c r="F225" s="2" t="str"/>
      <x:c r="G225" s="2" t="str">
        <x:v>{"channel": "Organic", "currency": "UAH", "discount_pct": "0", "order_date": "2026-09-01", "order_id": "O0211", "product_id": "P001", "quantity": "2", "status": "completed", "unit_price": "890.00"}</x:v>
      </x:c>
    </x:row>
    <x:row r="226" ht="23" customHeight="1">
      <x:c r="A226" s="10" t="str">
        <x:v>orders.csv</x:v>
      </x:c>
      <x:c r="B226" s="10" t="n">
        <x:v>213</x:v>
      </x:c>
      <x:c r="C226" s="10" t="str">
        <x:v>O0212</x:v>
      </x:c>
      <x:c r="D226" s="10" t="str">
        <x:v>Прийнято</x:v>
      </x:c>
      <x:c r="E226" s="10" t="str"/>
      <x:c r="F226" s="10" t="str"/>
      <x:c r="G226" s="10" t="str">
        <x:v>{"channel": "Organic", "currency": "UAH", "discount_pct": "0", "order_date": "2026-09-02", "order_id": "O0212", "product_id": "P002", "quantity": "3", "status": "Оплачено", "unit_price": "390.00"}</x:v>
      </x:c>
    </x:row>
    <x:row r="227" ht="23" customHeight="1">
      <x:c r="A227" s="2" t="str">
        <x:v>orders.csv</x:v>
      </x:c>
      <x:c r="B227" s="2" t="n">
        <x:v>214</x:v>
      </x:c>
      <x:c r="C227" s="2" t="str">
        <x:v>O0213</x:v>
      </x:c>
      <x:c r="D227" s="2" t="str">
        <x:v>Прийнято</x:v>
      </x:c>
      <x:c r="E227" s="2" t="str"/>
      <x:c r="F227" s="2" t="str"/>
      <x:c r="G227" s="2" t="str">
        <x:v>{"channel": "Organic", "currency": "UAH", "discount_pct": "0", "order_date": "03.09.2026", "order_id": "O0213", "product_id": "P003", "quantity": "1", "status": "completed", "unit_price": "490.00"}</x:v>
      </x:c>
    </x:row>
    <x:row r="228" ht="23" customHeight="1">
      <x:c r="A228" s="10" t="str">
        <x:v>orders.csv</x:v>
      </x:c>
      <x:c r="B228" s="10" t="n">
        <x:v>215</x:v>
      </x:c>
      <x:c r="C228" s="10" t="str">
        <x:v>O0214</x:v>
      </x:c>
      <x:c r="D228" s="10" t="str">
        <x:v>Прийнято</x:v>
      </x:c>
      <x:c r="E228" s="10" t="str"/>
      <x:c r="F228" s="10" t="str"/>
      <x:c r="G228" s="10" t="str">
        <x:v>{"channel": "Organic", "currency": "UAH", "discount_pct": "0", "order_date": "2026-09-04", "order_id": "O0214", "product_id": "P004", "quantity": "2", "status": "completed", "unit_price": "4290.00"}</x:v>
      </x:c>
    </x:row>
    <x:row r="229" ht="23" customHeight="1">
      <x:c r="A229" s="2" t="str">
        <x:v>orders.csv</x:v>
      </x:c>
      <x:c r="B229" s="2" t="n">
        <x:v>216</x:v>
      </x:c>
      <x:c r="C229" s="2" t="str">
        <x:v>O0215</x:v>
      </x:c>
      <x:c r="D229" s="2" t="str">
        <x:v>Прийнято</x:v>
      </x:c>
      <x:c r="E229" s="2" t="str"/>
      <x:c r="F229" s="2" t="str"/>
      <x:c r="G229" s="2" t="str">
        <x:v>{"channel": "Organic", "currency": "UAH", "discount_pct": "0,10", "order_date": "2026-09-05", "order_id": "O0215", "product_id": "P005", "quantity": "3", "status": "completed", "unit_price": "1490.00"}</x:v>
      </x:c>
    </x:row>
    <x:row r="230" ht="23" customHeight="1">
      <x:c r="A230" s="10" t="str">
        <x:v>orders.csv</x:v>
      </x:c>
      <x:c r="B230" s="10" t="n">
        <x:v>217</x:v>
      </x:c>
      <x:c r="C230" s="10" t="str">
        <x:v>O0216</x:v>
      </x:c>
      <x:c r="D230" s="10" t="str">
        <x:v>Прийнято</x:v>
      </x:c>
      <x:c r="E230" s="10" t="str"/>
      <x:c r="F230" s="10" t="str"/>
      <x:c r="G230" s="10" t="str">
        <x:v>{"channel": "Meta Ads", "currency": "UAH", "discount_pct": "0", "order_date": "06.09.2026", "order_id": "O0216", "product_id": "P006", "quantity": "1", "status": "Оплачено", "unit_price": "2490.00"}</x:v>
      </x:c>
    </x:row>
    <x:row r="231" ht="23" customHeight="1">
      <x:c r="A231" s="2" t="str">
        <x:v>orders.csv</x:v>
      </x:c>
      <x:c r="B231" s="2" t="n">
        <x:v>218</x:v>
      </x:c>
      <x:c r="C231" s="2" t="str">
        <x:v>O0217</x:v>
      </x:c>
      <x:c r="D231" s="2" t="str">
        <x:v>Прийнято</x:v>
      </x:c>
      <x:c r="E231" s="2" t="str"/>
      <x:c r="F231" s="2" t="str"/>
      <x:c r="G231" s="2" t="str">
        <x:v>{"channel": "Meta Ads", "currency": "UAH", "discount_pct": "0", "order_date": "2026-09-07", "order_id": "O0217", "product_id": "P001", "quantity": "2", "status": "completed", "unit_price": "890,00"}</x:v>
      </x:c>
    </x:row>
    <x:row r="232" ht="23" customHeight="1">
      <x:c r="A232" s="10" t="str">
        <x:v>orders.csv</x:v>
      </x:c>
      <x:c r="B232" s="10" t="n">
        <x:v>219</x:v>
      </x:c>
      <x:c r="C232" s="10" t="str">
        <x:v>O0218</x:v>
      </x:c>
      <x:c r="D232" s="10" t="str">
        <x:v>Прийнято</x:v>
      </x:c>
      <x:c r="E232" s="10" t="str"/>
      <x:c r="F232" s="10" t="str"/>
      <x:c r="G232" s="10" t="str">
        <x:v>{"channel": "Meta Ads", "currency": "UAH", "discount_pct": "0", "order_date": "2026-09-08", "order_id": "O0218", "product_id": "P002", "quantity": "3", "status": "completed", "unit_price": "390.00"}</x:v>
      </x:c>
    </x:row>
    <x:row r="233" ht="23" customHeight="1">
      <x:c r="A233" s="2" t="str">
        <x:v>orders.csv</x:v>
      </x:c>
      <x:c r="B233" s="2" t="n">
        <x:v>220</x:v>
      </x:c>
      <x:c r="C233" s="2" t="str">
        <x:v>O0219</x:v>
      </x:c>
      <x:c r="D233" s="2" t="str">
        <x:v>Прийнято</x:v>
      </x:c>
      <x:c r="E233" s="2" t="str"/>
      <x:c r="F233" s="2" t="str"/>
      <x:c r="G233" s="2" t="str">
        <x:v>{"channel": "Meta Ads", "currency": "UAH", "discount_pct": "0", "order_date": "09.09.2026", "order_id": "O0219", "product_id": "P003", "quantity": "1", "status": "completed", "unit_price": "490.00"}</x:v>
      </x:c>
    </x:row>
    <x:row r="234" ht="23" customHeight="1">
      <x:c r="A234" s="10" t="str">
        <x:v>orders.csv</x:v>
      </x:c>
      <x:c r="B234" s="10" t="n">
        <x:v>221</x:v>
      </x:c>
      <x:c r="C234" s="10" t="str">
        <x:v>O0220</x:v>
      </x:c>
      <x:c r="D234" s="10" t="str">
        <x:v>Прийнято</x:v>
      </x:c>
      <x:c r="E234" s="10" t="str"/>
      <x:c r="F234" s="10" t="str"/>
      <x:c r="G234" s="10" t="str">
        <x:v>{"channel": "Meta Ads", "currency": " uah ", "discount_pct": "0,10", "order_date": "2026-09-10", "order_id": "O0220", "product_id": "P004", "quantity": "2", "status": "Оплачено", "unit_price": "4290.00"}</x:v>
      </x:c>
    </x:row>
    <x:row r="235" ht="23" customHeight="1">
      <x:c r="A235" s="2" t="str">
        <x:v>orders.csv</x:v>
      </x:c>
      <x:c r="B235" s="2" t="n">
        <x:v>222</x:v>
      </x:c>
      <x:c r="C235" s="2" t="str">
        <x:v>O0221</x:v>
      </x:c>
      <x:c r="D235" s="2" t="str">
        <x:v>Прийнято</x:v>
      </x:c>
      <x:c r="E235" s="2" t="str"/>
      <x:c r="F235" s="2" t="str"/>
      <x:c r="G235" s="2" t="str">
        <x:v>{"channel": "Meta Ads", "currency": "UAH", "discount_pct": "0", "order_date": "2026-09-11", "order_id": "O0221", "product_id": "P005", "quantity": "3", "status": "скасовано", "unit_price": "1490.00"}</x:v>
      </x:c>
    </x:row>
    <x:row r="236" ht="23" customHeight="1">
      <x:c r="A236" s="10" t="str">
        <x:v>orders.csv</x:v>
      </x:c>
      <x:c r="B236" s="10" t="n">
        <x:v>223</x:v>
      </x:c>
      <x:c r="C236" s="10" t="str">
        <x:v>O0222</x:v>
      </x:c>
      <x:c r="D236" s="10" t="str">
        <x:v>Прийнято</x:v>
      </x:c>
      <x:c r="E236" s="10" t="str"/>
      <x:c r="F236" s="10" t="str"/>
      <x:c r="G236" s="10" t="str">
        <x:v>{"channel": "Google Ads", "currency": "UAH", "discount_pct": "0", "order_date": "12.09.2026", "order_id": "O0222", "product_id": "P006", "quantity": "1", "status": "completed", "unit_price": "2490.00"}</x:v>
      </x:c>
    </x:row>
    <x:row r="237" ht="23" customHeight="1">
      <x:c r="A237" s="2" t="str">
        <x:v>orders.csv</x:v>
      </x:c>
      <x:c r="B237" s="2" t="n">
        <x:v>224</x:v>
      </x:c>
      <x:c r="C237" s="2" t="str">
        <x:v>O0223</x:v>
      </x:c>
      <x:c r="D237" s="2" t="str">
        <x:v>Прийнято</x:v>
      </x:c>
      <x:c r="E237" s="2" t="str"/>
      <x:c r="F237" s="2" t="str"/>
      <x:c r="G237" s="2" t="str">
        <x:v>{"channel": "Google Ads", "currency": "UAH", "discount_pct": "0", "order_date": "2026-09-13", "order_id": "O0223", "product_id": "P001", "quantity": "2", "status": "completed", "unit_price": "890.00"}</x:v>
      </x:c>
    </x:row>
    <x:row r="238" ht="23" customHeight="1">
      <x:c r="A238" s="10" t="str">
        <x:v>orders.csv</x:v>
      </x:c>
      <x:c r="B238" s="10" t="n">
        <x:v>225</x:v>
      </x:c>
      <x:c r="C238" s="10" t="str">
        <x:v>O0224</x:v>
      </x:c>
      <x:c r="D238" s="10" t="str">
        <x:v>Прийнято</x:v>
      </x:c>
      <x:c r="E238" s="10" t="str"/>
      <x:c r="F238" s="10" t="str"/>
      <x:c r="G238" s="10" t="str">
        <x:v>{"channel": "Google Ads", "currency": "UAH", "discount_pct": "0", "order_date": "2026-09-14", "order_id": "O0224", "product_id": "P002", "quantity": "3", "status": "Оплачено", "unit_price": "390,00"}</x:v>
      </x:c>
    </x:row>
    <x:row r="239" ht="23" customHeight="1">
      <x:c r="A239" s="2" t="str">
        <x:v>orders.csv</x:v>
      </x:c>
      <x:c r="B239" s="2" t="n">
        <x:v>226</x:v>
      </x:c>
      <x:c r="C239" s="2" t="str">
        <x:v>O0225</x:v>
      </x:c>
      <x:c r="D239" s="2" t="str">
        <x:v>Прийнято</x:v>
      </x:c>
      <x:c r="E239" s="2" t="str"/>
      <x:c r="F239" s="2" t="str"/>
      <x:c r="G239" s="2" t="str">
        <x:v>{"channel": "Google Ads", "currency": "UAH", "discount_pct": "0,10", "order_date": "15.09.2026", "order_id": "O0225", "product_id": "P003", "quantity": "1", "status": "completed", "unit_price": "490.00"}</x:v>
      </x:c>
    </x:row>
    <x:row r="240" ht="23" customHeight="1">
      <x:c r="A240" s="10" t="str">
        <x:v>orders.csv</x:v>
      </x:c>
      <x:c r="B240" s="10" t="n">
        <x:v>227</x:v>
      </x:c>
      <x:c r="C240" s="10" t="str">
        <x:v>O0226</x:v>
      </x:c>
      <x:c r="D240" s="10" t="str">
        <x:v>Прийнято</x:v>
      </x:c>
      <x:c r="E240" s="10" t="str"/>
      <x:c r="F240" s="10" t="str"/>
      <x:c r="G240" s="10" t="str">
        <x:v>{"channel": "Google Ads", "currency": "UAH", "discount_pct": "0", "order_date": "2026-09-16", "order_id": "O0226", "product_id": "P004", "quantity": "2", "status": "completed", "unit_price": "4290.00"}</x:v>
      </x:c>
    </x:row>
    <x:row r="241" ht="23" customHeight="1">
      <x:c r="A241" s="2" t="str">
        <x:v>orders.csv</x:v>
      </x:c>
      <x:c r="B241" s="2" t="n">
        <x:v>228</x:v>
      </x:c>
      <x:c r="C241" s="2" t="str">
        <x:v>O0227</x:v>
      </x:c>
      <x:c r="D241" s="2" t="str">
        <x:v>Прийнято</x:v>
      </x:c>
      <x:c r="E241" s="2" t="str"/>
      <x:c r="F241" s="2" t="str"/>
      <x:c r="G241" s="2" t="str">
        <x:v>{"channel": "Google Ads", "currency": "UAH", "discount_pct": "0", "order_date": "2026-09-17", "order_id": "O0227", "product_id": "P005", "quantity": "3", "status": "completed", "unit_price": "1490.00"}</x:v>
      </x:c>
    </x:row>
    <x:row r="242" ht="23" customHeight="1">
      <x:c r="A242" s="10" t="str">
        <x:v>orders.csv</x:v>
      </x:c>
      <x:c r="B242" s="10" t="n">
        <x:v>229</x:v>
      </x:c>
      <x:c r="C242" s="10" t="str">
        <x:v>O0228</x:v>
      </x:c>
      <x:c r="D242" s="10" t="str">
        <x:v>Прийнято</x:v>
      </x:c>
      <x:c r="E242" s="10" t="str"/>
      <x:c r="F242" s="10" t="str"/>
      <x:c r="G242" s="10" t="str">
        <x:v>{"channel": "Organic", "currency": "UAH", "discount_pct": "0", "order_date": "18.09.2026", "order_id": "O0228", "product_id": "P006", "quantity": "1", "status": "Оплачено", "unit_price": "2490.00"}</x:v>
      </x:c>
    </x:row>
    <x:row r="243" ht="23" customHeight="1">
      <x:c r="A243" s="2" t="str">
        <x:v>orders.csv</x:v>
      </x:c>
      <x:c r="B243" s="2" t="n">
        <x:v>230</x:v>
      </x:c>
      <x:c r="C243" s="2" t="str">
        <x:v>O0229</x:v>
      </x:c>
      <x:c r="D243" s="2" t="str">
        <x:v>Прийнято</x:v>
      </x:c>
      <x:c r="E243" s="2" t="str"/>
      <x:c r="F243" s="2" t="str"/>
      <x:c r="G243" s="2" t="str">
        <x:v>{"channel": "Organic", "currency": "UAH", "discount_pct": "0", "order_date": "2026-09-19", "order_id": "O0229", "product_id": "P001", "quantity": "2", "status": "completed", "unit_price": "890.00"}</x:v>
      </x:c>
    </x:row>
    <x:row r="244" ht="23" customHeight="1">
      <x:c r="A244" s="10" t="str">
        <x:v>orders.csv</x:v>
      </x:c>
      <x:c r="B244" s="10" t="n">
        <x:v>231</x:v>
      </x:c>
      <x:c r="C244" s="10" t="str">
        <x:v>O0230</x:v>
      </x:c>
      <x:c r="D244" s="10" t="str">
        <x:v>Прийнято</x:v>
      </x:c>
      <x:c r="E244" s="10" t="str"/>
      <x:c r="F244" s="10" t="str"/>
      <x:c r="G244" s="10" t="str">
        <x:v>{"channel": "Organic", "currency": "UAH", "discount_pct": "0,10", "order_date": "2026-09-20", "order_id": "O0230", "product_id": "P002", "quantity": "3", "status": "completed", "unit_price": "390.00"}</x:v>
      </x:c>
    </x:row>
    <x:row r="245" ht="23" customHeight="1">
      <x:c r="A245" s="2" t="str">
        <x:v>orders.csv</x:v>
      </x:c>
      <x:c r="B245" s="2" t="n">
        <x:v>232</x:v>
      </x:c>
      <x:c r="C245" s="2" t="str">
        <x:v>O0231</x:v>
      </x:c>
      <x:c r="D245" s="2" t="str">
        <x:v>Прийнято</x:v>
      </x:c>
      <x:c r="E245" s="2" t="str"/>
      <x:c r="F245" s="2" t="str"/>
      <x:c r="G245" s="2" t="str">
        <x:v>{"channel": "Organic", "currency": " uah ", "discount_pct": "0", "order_date": "21.09.2026", "order_id": "O0231", "product_id": "P003", "quantity": "1", "status": "completed", "unit_price": "490,00"}</x:v>
      </x:c>
    </x:row>
    <x:row r="246" ht="23" customHeight="1">
      <x:c r="A246" s="10" t="str">
        <x:v>orders.csv</x:v>
      </x:c>
      <x:c r="B246" s="10" t="n">
        <x:v>233</x:v>
      </x:c>
      <x:c r="C246" s="10" t="str">
        <x:v>O0232</x:v>
      </x:c>
      <x:c r="D246" s="10" t="str">
        <x:v>Прийнято</x:v>
      </x:c>
      <x:c r="E246" s="10" t="str"/>
      <x:c r="F246" s="10" t="str"/>
      <x:c r="G246" s="10" t="str">
        <x:v>{"channel": "Organic", "currency": "UAH", "discount_pct": "0", "order_date": "2026-09-22", "order_id": "O0232", "product_id": "P004", "quantity": "2", "status": "Оплачено", "unit_price": "4290.00"}</x:v>
      </x:c>
    </x:row>
    <x:row r="247" ht="23" customHeight="1">
      <x:c r="A247" s="2" t="str">
        <x:v>orders.csv</x:v>
      </x:c>
      <x:c r="B247" s="2" t="n">
        <x:v>234</x:v>
      </x:c>
      <x:c r="C247" s="2" t="str">
        <x:v>O0233</x:v>
      </x:c>
      <x:c r="D247" s="2" t="str">
        <x:v>Прийнято</x:v>
      </x:c>
      <x:c r="E247" s="2" t="str"/>
      <x:c r="F247" s="2" t="str"/>
      <x:c r="G247" s="2" t="str">
        <x:v>{"channel": "Organic", "currency": "UAH", "discount_pct": "0", "order_date": "2026-09-23", "order_id": "O0233", "product_id": "P005", "quantity": "3", "status": "completed", "unit_price": "1490.00"}</x:v>
      </x:c>
    </x:row>
    <x:row r="248" ht="23" customHeight="1">
      <x:c r="A248" s="10" t="str">
        <x:v>orders.csv</x:v>
      </x:c>
      <x:c r="B248" s="10" t="n">
        <x:v>235</x:v>
      </x:c>
      <x:c r="C248" s="10" t="str">
        <x:v>O0234</x:v>
      </x:c>
      <x:c r="D248" s="10" t="str">
        <x:v>Прийнято</x:v>
      </x:c>
      <x:c r="E248" s="10" t="str"/>
      <x:c r="F248" s="10" t="str"/>
      <x:c r="G248" s="10" t="str">
        <x:v>{"channel": "Meta Ads", "currency": "UAH", "discount_pct": "0", "order_date": "24.09.2026", "order_id": "O0234", "product_id": "P006", "quantity": "1", "status": "completed", "unit_price": "2490.00"}</x:v>
      </x:c>
    </x:row>
    <x:row r="249" ht="23" customHeight="1">
      <x:c r="A249" s="2" t="str">
        <x:v>orders.csv</x:v>
      </x:c>
      <x:c r="B249" s="2" t="n">
        <x:v>236</x:v>
      </x:c>
      <x:c r="C249" s="2" t="str">
        <x:v>O0235</x:v>
      </x:c>
      <x:c r="D249" s="2" t="str">
        <x:v>Прийнято</x:v>
      </x:c>
      <x:c r="E249" s="2" t="str"/>
      <x:c r="F249" s="2" t="str"/>
      <x:c r="G249" s="2" t="str">
        <x:v>{"channel": "Meta Ads", "currency": "UAH", "discount_pct": "0,10", "order_date": "2026-09-25", "order_id": "O0235", "product_id": "P001", "quantity": "2", "status": "completed", "unit_price": "890.00"}</x:v>
      </x:c>
    </x:row>
    <x:row r="250" ht="23" customHeight="1">
      <x:c r="A250" s="10" t="str">
        <x:v>orders.csv</x:v>
      </x:c>
      <x:c r="B250" s="10" t="n">
        <x:v>237</x:v>
      </x:c>
      <x:c r="C250" s="10" t="str">
        <x:v>O0236</x:v>
      </x:c>
      <x:c r="D250" s="10" t="str">
        <x:v>Прийнято</x:v>
      </x:c>
      <x:c r="E250" s="10" t="str"/>
      <x:c r="F250" s="10" t="str"/>
      <x:c r="G250" s="10" t="str">
        <x:v>{"channel": "Meta Ads", "currency": "UAH", "discount_pct": "0", "order_date": "2026-09-26", "order_id": "O0236", "product_id": "P002", "quantity": "3", "status": "Оплачено", "unit_price": "390.00"}</x:v>
      </x:c>
    </x:row>
    <x:row r="251" ht="23" customHeight="1">
      <x:c r="A251" s="2" t="str">
        <x:v>orders.csv</x:v>
      </x:c>
      <x:c r="B251" s="2" t="n">
        <x:v>238</x:v>
      </x:c>
      <x:c r="C251" s="2" t="str">
        <x:v>O0237</x:v>
      </x:c>
      <x:c r="D251" s="2" t="str">
        <x:v>Прийнято</x:v>
      </x:c>
      <x:c r="E251" s="2" t="str"/>
      <x:c r="F251" s="2" t="str"/>
      <x:c r="G251" s="2" t="str">
        <x:v>{"channel": "Meta Ads", "currency": "UAH", "discount_pct": "0", "order_date": "27.09.2026", "order_id": "O0237", "product_id": "P003", "quantity": "1", "status": "completed", "unit_price": "490.00"}</x:v>
      </x:c>
    </x:row>
    <x:row r="252" ht="23" customHeight="1">
      <x:c r="A252" s="10" t="str">
        <x:v>orders.csv</x:v>
      </x:c>
      <x:c r="B252" s="10" t="n">
        <x:v>239</x:v>
      </x:c>
      <x:c r="C252" s="10" t="str">
        <x:v>O0238</x:v>
      </x:c>
      <x:c r="D252" s="10" t="str">
        <x:v>Прийнято</x:v>
      </x:c>
      <x:c r="E252" s="10" t="str"/>
      <x:c r="F252" s="10" t="str"/>
      <x:c r="G252" s="10" t="str">
        <x:v>{"channel": "Meta Ads", "currency": "UAH", "discount_pct": "0", "order_date": "2026-09-28", "order_id": "O0238", "product_id": "P004", "quantity": "2", "status": "скасовано", "unit_price": "4290,00"}</x:v>
      </x:c>
    </x:row>
    <x:row r="253" ht="23" customHeight="1">
      <x:c r="A253" s="2" t="str">
        <x:v>orders.csv</x:v>
      </x:c>
      <x:c r="B253" s="2" t="n">
        <x:v>240</x:v>
      </x:c>
      <x:c r="C253" s="2" t="str">
        <x:v>O0239</x:v>
      </x:c>
      <x:c r="D253" s="2" t="str">
        <x:v>Прийнято</x:v>
      </x:c>
      <x:c r="E253" s="2" t="str"/>
      <x:c r="F253" s="2" t="str"/>
      <x:c r="G253" s="2" t="str">
        <x:v>{"channel": "Meta Ads", "currency": "UAH", "discount_pct": "0", "order_date": "2026-09-29", "order_id": "O0239", "product_id": "P005", "quantity": "3", "status": "completed", "unit_price": "1490.00"}</x:v>
      </x:c>
    </x:row>
    <x:row r="254" ht="23" customHeight="1">
      <x:c r="A254" s="10" t="str">
        <x:v>orders.csv</x:v>
      </x:c>
      <x:c r="B254" s="10" t="n">
        <x:v>241</x:v>
      </x:c>
      <x:c r="C254" s="10" t="str">
        <x:v>O0240</x:v>
      </x:c>
      <x:c r="D254" s="10" t="str">
        <x:v>Прийнято</x:v>
      </x:c>
      <x:c r="E254" s="10" t="str"/>
      <x:c r="F254" s="10" t="str"/>
      <x:c r="G254" s="10" t="str">
        <x:v>{"channel": "Google Ads", "currency": "UAH", "discount_pct": "0,10", "order_date": "30.09.2026", "order_id": "O0240", "product_id": "P006", "quantity": "1", "status": "Оплачено", "unit_price": "2490.00"}</x:v>
      </x:c>
    </x:row>
    <x:row r="255" ht="23" customHeight="1">
      <x:c r="A255" s="2" t="str">
        <x:v>orders.csv</x:v>
      </x:c>
      <x:c r="B255" s="2" t="n">
        <x:v>242</x:v>
      </x:c>
      <x:c r="C255" s="2" t="str">
        <x:v>O0001</x:v>
      </x:c>
      <x:c r="D255" s="2" t="str">
        <x:v>Дубль</x:v>
      </x:c>
      <x:c r="E255" s="2" t="str">
        <x:v>duplicate_exact</x:v>
      </x:c>
      <x:c r="F255" s="2" t="str">
        <x:v>Повтор уже прийнятого запису</x:v>
      </x:c>
      <x:c r="G255" s="2" t="str">
        <x:v>{"channel": "Meta Ads", "currency": "UAH", "discount_pct": "0", "order_date": "2026-09-01", "order_id": "O0001", "product_id": "P001", "quantity": "2", "status": "completed", "unit_price": "890.00"}</x:v>
      </x:c>
    </x:row>
    <x:row r="256" ht="23" customHeight="1">
      <x:c r="A256" s="10" t="str">
        <x:v>orders.csv</x:v>
      </x:c>
      <x:c r="B256" s="10" t="n">
        <x:v>243</x:v>
      </x:c>
      <x:c r="C256" s="10" t="str">
        <x:v>O0011</x:v>
      </x:c>
      <x:c r="D256" s="10" t="str">
        <x:v>Дубль</x:v>
      </x:c>
      <x:c r="E256" s="10" t="str">
        <x:v>duplicate_exact</x:v>
      </x:c>
      <x:c r="F256" s="10" t="str">
        <x:v>Повтор уже прийнятого запису</x:v>
      </x:c>
      <x:c r="G256" s="10" t="str">
        <x:v>{"channel": "Google Ads", "currency": " uah ", "discount_pct": "0", "order_date": "2026-09-11", "order_id": "O0011", "product_id": "P005", "quantity": "3", "status": "completed", "unit_price": "1490.00"}</x:v>
      </x:c>
    </x:row>
    <x:row r="257" ht="23" customHeight="1">
      <x:c r="A257" s="2" t="str">
        <x:v>orders.csv</x:v>
      </x:c>
      <x:c r="B257" s="2" t="n">
        <x:v>244</x:v>
      </x:c>
      <x:c r="C257" s="2" t="str">
        <x:v>O0051</x:v>
      </x:c>
      <x:c r="D257" s="2" t="str">
        <x:v>Дубль</x:v>
      </x:c>
      <x:c r="E257" s="2" t="str">
        <x:v>duplicate_exact</x:v>
      </x:c>
      <x:c r="F257" s="2" t="str">
        <x:v>Повтор уже прийнятого запису</x:v>
      </x:c>
      <x:c r="G257" s="2" t="str">
        <x:v>{"channel": "Organic", "currency": "UAH", "discount_pct": "0", "order_date": "21.09.2026", "order_id": "O0051", "product_id": "P003", "quantity": "1", "status": "скасовано", "unit_price": "490.00"}</x:v>
      </x:c>
    </x:row>
    <x:row r="258" ht="23" customHeight="1">
      <x:c r="A258" s="10" t="str">
        <x:v>orders.csv</x:v>
      </x:c>
      <x:c r="B258" s="10" t="n">
        <x:v>245</x:v>
      </x:c>
      <x:c r="C258" s="10" t="str">
        <x:v>O0099</x:v>
      </x:c>
      <x:c r="D258" s="10" t="str">
        <x:v>Дубль</x:v>
      </x:c>
      <x:c r="E258" s="10" t="str">
        <x:v>duplicate_exact</x:v>
      </x:c>
      <x:c r="F258" s="10" t="str">
        <x:v>Повтор уже прийнятого запису</x:v>
      </x:c>
      <x:c r="G258" s="10" t="str">
        <x:v>{"channel": "Google Ads", "currency": " uah ", "discount_pct": "0", "order_date": "09.09.2026", "order_id": "O0099", "product_id": "P003", "quantity": "1", "status": "completed", "unit_price": "490.00"}</x:v>
      </x:c>
    </x:row>
    <x:row r="259" ht="23" customHeight="1">
      <x:c r="A259" s="2" t="str">
        <x:v>orders.csv</x:v>
      </x:c>
      <x:c r="B259" s="2" t="n">
        <x:v>246</x:v>
      </x:c>
      <x:c r="C259" s="2" t="str">
        <x:v>O0200</x:v>
      </x:c>
      <x:c r="D259" s="2" t="str">
        <x:v>Дубль</x:v>
      </x:c>
      <x:c r="E259" s="2" t="str">
        <x:v>duplicate_exact</x:v>
      </x:c>
      <x:c r="F259" s="2" t="str">
        <x:v>Повтор уже прийнятого запису</x:v>
      </x:c>
      <x:c r="G259" s="2" t="str">
        <x:v>{"channel": "Meta Ads", "currency": "UAH", "discount_pct": "0,10", "order_date": "2026-09-20", "order_id": "O0200", "product_id": "P002", "quantity": "3", "status": "Оплачено", "unit_price": "390.00"}</x:v>
      </x:c>
    </x:row>
    <x:row r="260" ht="23" customHeight="1">
      <x:c r="A260" s="10" t="str">
        <x:v>orders.csv</x:v>
      </x:c>
      <x:c r="B260" s="10" t="n">
        <x:v>247</x:v>
      </x:c>
      <x:c r="C260" s="10" t="str">
        <x:v>O0901</x:v>
      </x:c>
      <x:c r="D260" s="10" t="str">
        <x:v>Відхилено</x:v>
      </x:c>
      <x:c r="E260" s="10" t="str">
        <x:v>ambiguous_date</x:v>
      </x:c>
      <x:c r="F260" s="10" t="str">
        <x:v>Неоднозначний або непідтримуваний формат дати</x:v>
      </x:c>
      <x:c r="G260" s="10" t="str">
        <x:v>{"channel": "Meta Ads", "currency": "UAH", "discount_pct": "0", "order_date": "09/10/2026", "order_id": "O0901", "product_id": "P001", "quantity": "2", "status": "completed", "unit_price": "890.00"}</x:v>
      </x:c>
    </x:row>
    <x:row r="261" ht="23" customHeight="1">
      <x:c r="A261" s="2" t="str">
        <x:v>orders.csv</x:v>
      </x:c>
      <x:c r="B261" s="2" t="n">
        <x:v>248</x:v>
      </x:c>
      <x:c r="C261" s="2" t="str">
        <x:v>O0902</x:v>
      </x:c>
      <x:c r="D261" s="2" t="str">
        <x:v>Відхилено</x:v>
      </x:c>
      <x:c r="E261" s="2" t="str">
        <x:v>unknown_status</x:v>
      </x:c>
      <x:c r="F261" s="2" t="str">
        <x:v>Невідомий статус</x:v>
      </x:c>
      <x:c r="G261" s="2" t="str">
        <x:v>{"channel": "Meta Ads", "currency": "UAH", "discount_pct": "0", "order_date": "2026-09-01", "order_id": "O0902", "product_id": "P001", "quantity": "2", "status": "можливо", "unit_price": "890.00"}</x:v>
      </x:c>
    </x:row>
    <x:row r="262" ht="23" customHeight="1">
      <x:c r="A262" s="10" t="str">
        <x:v>orders.csv</x:v>
      </x:c>
      <x:c r="B262" s="10" t="n">
        <x:v>249</x:v>
      </x:c>
      <x:c r="C262" s="10" t="str"/>
      <x:c r="D262" s="10" t="str">
        <x:v>Відхилено</x:v>
      </x:c>
      <x:c r="E262" s="10" t="str">
        <x:v>missing_id</x:v>
      </x:c>
      <x:c r="F262" s="10" t="str">
        <x:v>Порожній ідентифікатор</x:v>
      </x:c>
      <x:c r="G262" s="10" t="str">
        <x:v>{"channel": "Meta Ads", "currency": "UAH", "discount_pct": "0", "order_date": "2026-09-01", "order_id": "", "product_id": "P001", "quantity": "2", "status": "completed", "unit_price": "890.00"}</x:v>
      </x:c>
    </x:row>
    <x:row r="263" ht="23" customHeight="1">
      <x:c r="A263" s="2" t="str">
        <x:v>orders.csv</x:v>
      </x:c>
      <x:c r="B263" s="2" t="n">
        <x:v>250</x:v>
      </x:c>
      <x:c r="C263" s="2" t="str">
        <x:v>O0903</x:v>
      </x:c>
      <x:c r="D263" s="2" t="str">
        <x:v>Відхилено</x:v>
      </x:c>
      <x:c r="E263" s="2" t="str">
        <x:v>unknown_product</x:v>
      </x:c>
      <x:c r="F263" s="2" t="str">
        <x:v>Товар відсутній серед прийнятих товарів</x:v>
      </x:c>
      <x:c r="G263" s="2" t="str">
        <x:v>{"channel": "Meta Ads", "currency": "UAH", "discount_pct": "0", "order_date": "2026-09-01", "order_id": "O0903", "product_id": "P999", "quantity": "2", "status": "completed", "unit_price": "890.00"}</x:v>
      </x:c>
    </x:row>
    <x:row r="264" ht="23" customHeight="1">
      <x:c r="A264" s="10" t="str">
        <x:v>orders.csv</x:v>
      </x:c>
      <x:c r="B264" s="10" t="n">
        <x:v>251</x:v>
      </x:c>
      <x:c r="C264" s="10" t="str">
        <x:v>O0904</x:v>
      </x:c>
      <x:c r="D264" s="10" t="str">
        <x:v>Відхилено</x:v>
      </x:c>
      <x:c r="E264" s="10" t="str">
        <x:v>unsupported_currency</x:v>
      </x:c>
      <x:c r="F264" s="10" t="str">
        <x:v>Підтримується лише явно зазначена UAH</x:v>
      </x:c>
      <x:c r="G264" s="10" t="str">
        <x:v>{"channel": "Meta Ads", "currency": "$", "discount_pct": "0", "order_date": "2026-09-01", "order_id": "O0904", "product_id": "P001", "quantity": "2", "status": "completed", "unit_price": "890.00"}</x:v>
      </x:c>
    </x:row>
    <x:row r="265" ht="23" customHeight="1">
      <x:c r="A265" s="2" t="str">
        <x:v>orders.csv</x:v>
      </x:c>
      <x:c r="B265" s="2" t="n">
        <x:v>252</x:v>
      </x:c>
      <x:c r="C265" s="2" t="str">
        <x:v>O0905</x:v>
      </x:c>
      <x:c r="D265" s="2" t="str">
        <x:v>Відхилено</x:v>
      </x:c>
      <x:c r="E265" s="2" t="str">
        <x:v>invalid_quantity</x:v>
      </x:c>
      <x:c r="F265" s="2" t="str">
        <x:v>Кількість має бути додатним цілим числом</x:v>
      </x:c>
      <x:c r="G265" s="2" t="str">
        <x:v>{"channel": "Meta Ads", "currency": "UAH", "discount_pct": "0", "order_date": "2026-09-01", "order_id": "O0905", "product_id": "P001", "quantity": "-2", "status": "completed", "unit_price": "890.00"}</x:v>
      </x:c>
    </x:row>
    <x:row r="266" ht="23" customHeight="1">
      <x:c r="A266" s="10" t="str">
        <x:v>orders.csv</x:v>
      </x:c>
      <x:c r="B266" s="10" t="n">
        <x:v>253</x:v>
      </x:c>
      <x:c r="C266" s="10" t="str">
        <x:v>O0906</x:v>
      </x:c>
      <x:c r="D266" s="10" t="str">
        <x:v>Відхилено</x:v>
      </x:c>
      <x:c r="E266" s="10" t="str">
        <x:v>invalid_amount</x:v>
      </x:c>
      <x:c r="F266" s="10" t="str">
        <x:v>Неоднозначне або некоректне число</x:v>
      </x:c>
      <x:c r="G266" s="10" t="str">
        <x:v>{"channel": "Meta Ads", "currency": "UAH", "discount_pct": "0", "order_date": "2026-09-01", "order_id": "O0906", "product_id": "P001", "quantity": "2", "status": "completed", "unit_price": "1,250.50"}</x:v>
      </x:c>
    </x:row>
    <x:row r="267" ht="23" customHeight="1">
      <x:c r="A267" s="2" t="str">
        <x:v>orders.csv</x:v>
      </x:c>
      <x:c r="B267" s="2" t="n">
        <x:v>254</x:v>
      </x:c>
      <x:c r="C267" s="2" t="str">
        <x:v>O0907</x:v>
      </x:c>
      <x:c r="D267" s="2" t="str">
        <x:v>Відхилено</x:v>
      </x:c>
      <x:c r="E267" s="2" t="str">
        <x:v>invalid_date</x:v>
      </x:c>
      <x:c r="F267" s="2" t="str">
        <x:v>Неіснуюча дата</x:v>
      </x:c>
      <x:c r="G267" s="2" t="str">
        <x:v>{"channel": "Meta Ads", "currency": "UAH", "discount_pct": "0", "order_date": "2026-09-31", "order_id": "O0907", "product_id": "P001", "quantity": "2", "status": "completed", "unit_price": "890.00"}</x:v>
      </x:c>
    </x:row>
    <x:row r="268" ht="23" customHeight="1">
      <x:c r="A268" s="10" t="str">
        <x:v>orders.csv</x:v>
      </x:c>
      <x:c r="B268" s="10" t="n">
        <x:v>255</x:v>
      </x:c>
      <x:c r="C268" s="10" t="str">
        <x:v>O0908</x:v>
      </x:c>
      <x:c r="D268" s="10" t="str">
        <x:v>Відхилено</x:v>
      </x:c>
      <x:c r="E268" s="10" t="str">
        <x:v>outside_period</x:v>
      </x:c>
      <x:c r="F268" s="10" t="str">
        <x:v>Дата поза звітним місяцем</x:v>
      </x:c>
      <x:c r="G268" s="10" t="str">
        <x:v>{"channel": "Meta Ads", "currency": "UAH", "discount_pct": "0", "order_date": "2026-10-01", "order_id": "O0908", "product_id": "P001", "quantity": "2", "status": "completed", "unit_price": "890.00"}</x:v>
      </x:c>
    </x:row>
    <x:row r="269" ht="23" customHeight="1">
      <x:c r="A269" s="2" t="str">
        <x:v>orders.csv</x:v>
      </x:c>
      <x:c r="B269" s="2" t="n">
        <x:v>256</x:v>
      </x:c>
      <x:c r="C269" s="2" t="str">
        <x:v>O0999</x:v>
      </x:c>
      <x:c r="D269" s="2" t="str">
        <x:v>Відхилено</x:v>
      </x:c>
      <x:c r="E269" s="2" t="str">
        <x:v>duplicate_conflict</x:v>
      </x:c>
      <x:c r="F269" s="2" t="str">
        <x:v>Один ID має суперечливі значення; відхилено всю групу</x:v>
      </x:c>
      <x:c r="G269" s="2" t="str">
        <x:v>{"channel": "Meta Ads", "currency": "UAH", "discount_pct": "0", "order_date": "2026-09-01", "order_id": "O0999", "product_id": "P001", "quantity": "1", "status": "completed", "unit_price": "890.00"}</x:v>
      </x:c>
    </x:row>
    <x:row r="270" ht="23" customHeight="1">
      <x:c r="A270" s="10" t="str">
        <x:v>orders.csv</x:v>
      </x:c>
      <x:c r="B270" s="10" t="n">
        <x:v>257</x:v>
      </x:c>
      <x:c r="C270" s="10" t="str">
        <x:v>O0999</x:v>
      </x:c>
      <x:c r="D270" s="10" t="str">
        <x:v>Відхилено</x:v>
      </x:c>
      <x:c r="E270" s="10" t="str">
        <x:v>duplicate_conflict</x:v>
      </x:c>
      <x:c r="F270" s="10" t="str">
        <x:v>Один ID має суперечливі значення; відхилено всю групу</x:v>
      </x:c>
      <x:c r="G270" s="10" t="str">
        <x:v>{"channel": "Meta Ads", "currency": "UAH", "discount_pct": "0", "order_date": "2026-09-01", "order_id": "O0999", "product_id": "P001", "quantity": "2", "status": "completed", "unit_price": "890.00"}</x:v>
      </x:c>
    </x:row>
    <x:row r="271" ht="23" customHeight="1">
      <x:c r="A271" s="2" t="str">
        <x:v>returns.csv</x:v>
      </x:c>
      <x:c r="B271" s="2" t="n">
        <x:v>2</x:v>
      </x:c>
      <x:c r="C271" s="2" t="str">
        <x:v>R001</x:v>
      </x:c>
      <x:c r="D271" s="2" t="str">
        <x:v>Прийнято</x:v>
      </x:c>
      <x:c r="E271" s="2" t="str"/>
      <x:c r="F271" s="2" t="str"/>
      <x:c r="G271" s="2" t="str">
        <x:v>{"order_id": "O0003", "quantity": "1", "reason": "Демонстраційне повернення", "return_date": "2026-09-30", "return_id": "R001"}</x:v>
      </x:c>
    </x:row>
    <x:row r="272" ht="23" customHeight="1">
      <x:c r="A272" s="10" t="str">
        <x:v>returns.csv</x:v>
      </x:c>
      <x:c r="B272" s="10" t="n">
        <x:v>3</x:v>
      </x:c>
      <x:c r="C272" s="10" t="str">
        <x:v>R002</x:v>
      </x:c>
      <x:c r="D272" s="10" t="str">
        <x:v>Прийнято</x:v>
      </x:c>
      <x:c r="E272" s="10" t="str"/>
      <x:c r="F272" s="10" t="str"/>
      <x:c r="G272" s="10" t="str">
        <x:v>{"order_id": "O0008", "quantity": "1", "reason": "Демонстраційне повернення", "return_date": "2026-09-30", "return_id": "R002"}</x:v>
      </x:c>
    </x:row>
    <x:row r="273" ht="23" customHeight="1">
      <x:c r="A273" s="2" t="str">
        <x:v>returns.csv</x:v>
      </x:c>
      <x:c r="B273" s="2" t="n">
        <x:v>4</x:v>
      </x:c>
      <x:c r="C273" s="2" t="str">
        <x:v>R003</x:v>
      </x:c>
      <x:c r="D273" s="2" t="str">
        <x:v>Прийнято</x:v>
      </x:c>
      <x:c r="E273" s="2" t="str"/>
      <x:c r="F273" s="2" t="str"/>
      <x:c r="G273" s="2" t="str">
        <x:v>{"order_id": "O0015", "quantity": "1", "reason": "Демонстраційне повернення", "return_date": "2026-09-30", "return_id": "R003"}</x:v>
      </x:c>
    </x:row>
    <x:row r="274" ht="23" customHeight="1">
      <x:c r="A274" s="10" t="str">
        <x:v>returns.csv</x:v>
      </x:c>
      <x:c r="B274" s="10" t="n">
        <x:v>5</x:v>
      </x:c>
      <x:c r="C274" s="10" t="str">
        <x:v>R004</x:v>
      </x:c>
      <x:c r="D274" s="10" t="str">
        <x:v>Прийнято</x:v>
      </x:c>
      <x:c r="E274" s="10" t="str"/>
      <x:c r="F274" s="10" t="str"/>
      <x:c r="G274" s="10" t="str">
        <x:v>{"order_id": "O0022", "quantity": "1", "reason": "Демонстраційне повернення", "return_date": "2026-09-30", "return_id": "R004"}</x:v>
      </x:c>
    </x:row>
    <x:row r="275" ht="23" customHeight="1">
      <x:c r="A275" s="2" t="str">
        <x:v>returns.csv</x:v>
      </x:c>
      <x:c r="B275" s="2" t="n">
        <x:v>6</x:v>
      </x:c>
      <x:c r="C275" s="2" t="str">
        <x:v>R005</x:v>
      </x:c>
      <x:c r="D275" s="2" t="str">
        <x:v>Прийнято</x:v>
      </x:c>
      <x:c r="E275" s="2" t="str"/>
      <x:c r="F275" s="2" t="str"/>
      <x:c r="G275" s="2" t="str">
        <x:v>{"order_id": "O0031", "quantity": "1", "reason": "Демонстраційне повернення", "return_date": "2026-09-30", "return_id": "R005"}</x:v>
      </x:c>
    </x:row>
    <x:row r="276" ht="23" customHeight="1">
      <x:c r="A276" s="10" t="str">
        <x:v>returns.csv</x:v>
      </x:c>
      <x:c r="B276" s="10" t="n">
        <x:v>7</x:v>
      </x:c>
      <x:c r="C276" s="10" t="str">
        <x:v>R006</x:v>
      </x:c>
      <x:c r="D276" s="10" t="str">
        <x:v>Прийнято</x:v>
      </x:c>
      <x:c r="E276" s="10" t="str"/>
      <x:c r="F276" s="10" t="str"/>
      <x:c r="G276" s="10" t="str">
        <x:v>{"order_id": "O0045", "quantity": "1", "reason": "Демонстраційне повернення", "return_date": "2026-09-30", "return_id": "R006"}</x:v>
      </x:c>
    </x:row>
    <x:row r="277" ht="23" customHeight="1">
      <x:c r="A277" s="2" t="str">
        <x:v>returns.csv</x:v>
      </x:c>
      <x:c r="B277" s="2" t="n">
        <x:v>8</x:v>
      </x:c>
      <x:c r="C277" s="2" t="str">
        <x:v>R007</x:v>
      </x:c>
      <x:c r="D277" s="2" t="str">
        <x:v>Прийнято</x:v>
      </x:c>
      <x:c r="E277" s="2" t="str"/>
      <x:c r="F277" s="2" t="str"/>
      <x:c r="G277" s="2" t="str">
        <x:v>{"order_id": "O0057", "quantity": "1", "reason": "Демонстраційне повернення", "return_date": "2026-09-30", "return_id": "R007"}</x:v>
      </x:c>
    </x:row>
    <x:row r="278" ht="23" customHeight="1">
      <x:c r="A278" s="10" t="str">
        <x:v>returns.csv</x:v>
      </x:c>
      <x:c r="B278" s="10" t="n">
        <x:v>9</x:v>
      </x:c>
      <x:c r="C278" s="10" t="str">
        <x:v>R008</x:v>
      </x:c>
      <x:c r="D278" s="10" t="str">
        <x:v>Прийнято</x:v>
      </x:c>
      <x:c r="E278" s="10" t="str"/>
      <x:c r="F278" s="10" t="str"/>
      <x:c r="G278" s="10" t="str">
        <x:v>{"order_id": "O0066", "quantity": "1", "reason": "Демонстраційне повернення", "return_date": "2026-09-30", "return_id": "R008"}</x:v>
      </x:c>
    </x:row>
    <x:row r="279" ht="23" customHeight="1">
      <x:c r="A279" s="2" t="str">
        <x:v>returns.csv</x:v>
      </x:c>
      <x:c r="B279" s="2" t="n">
        <x:v>10</x:v>
      </x:c>
      <x:c r="C279" s="2" t="str">
        <x:v>R009</x:v>
      </x:c>
      <x:c r="D279" s="2" t="str">
        <x:v>Прийнято</x:v>
      </x:c>
      <x:c r="E279" s="2" t="str"/>
      <x:c r="F279" s="2" t="str"/>
      <x:c r="G279" s="2" t="str">
        <x:v>{"order_id": "O0079", "quantity": "1", "reason": "Демонстраційне повернення", "return_date": "2026-09-30", "return_id": "R009"}</x:v>
      </x:c>
    </x:row>
    <x:row r="280" ht="23" customHeight="1">
      <x:c r="A280" s="10" t="str">
        <x:v>returns.csv</x:v>
      </x:c>
      <x:c r="B280" s="10" t="n">
        <x:v>11</x:v>
      </x:c>
      <x:c r="C280" s="10" t="str">
        <x:v>R010</x:v>
      </x:c>
      <x:c r="D280" s="10" t="str">
        <x:v>Прийнято</x:v>
      </x:c>
      <x:c r="E280" s="10" t="str"/>
      <x:c r="F280" s="10" t="str"/>
      <x:c r="G280" s="10" t="str">
        <x:v>{"order_id": "O0091", "quantity": "1", "reason": "Демонстраційне повернення", "return_date": "2026-09-30", "return_id": "R010"}</x:v>
      </x:c>
    </x:row>
    <x:row r="281" ht="23" customHeight="1">
      <x:c r="A281" s="2" t="str">
        <x:v>returns.csv</x:v>
      </x:c>
      <x:c r="B281" s="2" t="n">
        <x:v>12</x:v>
      </x:c>
      <x:c r="C281" s="2" t="str">
        <x:v>R011</x:v>
      </x:c>
      <x:c r="D281" s="2" t="str">
        <x:v>Прийнято</x:v>
      </x:c>
      <x:c r="E281" s="2" t="str"/>
      <x:c r="F281" s="2" t="str"/>
      <x:c r="G281" s="2" t="str">
        <x:v>{"order_id": "O0105", "quantity": "1", "reason": "Демонстраційне повернення", "return_date": "2026-09-30", "return_id": "R011"}</x:v>
      </x:c>
    </x:row>
    <x:row r="282" ht="23" customHeight="1">
      <x:c r="A282" s="10" t="str">
        <x:v>returns.csv</x:v>
      </x:c>
      <x:c r="B282" s="10" t="n">
        <x:v>13</x:v>
      </x:c>
      <x:c r="C282" s="10" t="str">
        <x:v>R012</x:v>
      </x:c>
      <x:c r="D282" s="10" t="str">
        <x:v>Прийнято</x:v>
      </x:c>
      <x:c r="E282" s="10" t="str"/>
      <x:c r="F282" s="10" t="str"/>
      <x:c r="G282" s="10" t="str">
        <x:v>{"order_id": "O0117", "quantity": "1", "reason": "Демонстраційне повернення", "return_date": "2026-09-30", "return_id": "R012"}</x:v>
      </x:c>
    </x:row>
    <x:row r="283" ht="23" customHeight="1">
      <x:c r="A283" s="2" t="str">
        <x:v>returns.csv</x:v>
      </x:c>
      <x:c r="B283" s="2" t="n">
        <x:v>14</x:v>
      </x:c>
      <x:c r="C283" s="2" t="str">
        <x:v>R013</x:v>
      </x:c>
      <x:c r="D283" s="2" t="str">
        <x:v>Прийнято</x:v>
      </x:c>
      <x:c r="E283" s="2" t="str"/>
      <x:c r="F283" s="2" t="str"/>
      <x:c r="G283" s="2" t="str">
        <x:v>{"order_id": "O0128", "quantity": "1", "reason": "Демонстраційне повернення", "return_date": "2026-09-30", "return_id": "R013"}</x:v>
      </x:c>
    </x:row>
    <x:row r="284" ht="23" customHeight="1">
      <x:c r="A284" s="10" t="str">
        <x:v>returns.csv</x:v>
      </x:c>
      <x:c r="B284" s="10" t="n">
        <x:v>15</x:v>
      </x:c>
      <x:c r="C284" s="10" t="str">
        <x:v>R014</x:v>
      </x:c>
      <x:c r="D284" s="10" t="str">
        <x:v>Прийнято</x:v>
      </x:c>
      <x:c r="E284" s="10" t="str"/>
      <x:c r="F284" s="10" t="str"/>
      <x:c r="G284" s="10" t="str">
        <x:v>{"order_id": "O0144", "quantity": "1", "reason": "Демонстраційне повернення", "return_date": "2026-09-30", "return_id": "R014"}</x:v>
      </x:c>
    </x:row>
    <x:row r="285" ht="23" customHeight="1">
      <x:c r="A285" s="2" t="str">
        <x:v>returns.csv</x:v>
      </x:c>
      <x:c r="B285" s="2" t="n">
        <x:v>16</x:v>
      </x:c>
      <x:c r="C285" s="2" t="str">
        <x:v>R015</x:v>
      </x:c>
      <x:c r="D285" s="2" t="str">
        <x:v>Прийнято</x:v>
      </x:c>
      <x:c r="E285" s="2" t="str"/>
      <x:c r="F285" s="2" t="str"/>
      <x:c r="G285" s="2" t="str">
        <x:v>{"order_id": "O0159", "quantity": "1", "reason": "Демонстраційне повернення", "return_date": "2026-09-30", "return_id": "R015"}</x:v>
      </x:c>
    </x:row>
    <x:row r="286" ht="23" customHeight="1">
      <x:c r="A286" s="10" t="str">
        <x:v>returns.csv</x:v>
      </x:c>
      <x:c r="B286" s="10" t="n">
        <x:v>17</x:v>
      </x:c>
      <x:c r="C286" s="10" t="str">
        <x:v>R016</x:v>
      </x:c>
      <x:c r="D286" s="10" t="str">
        <x:v>Прийнято</x:v>
      </x:c>
      <x:c r="E286" s="10" t="str"/>
      <x:c r="F286" s="10" t="str"/>
      <x:c r="G286" s="10" t="str">
        <x:v>{"order_id": "O0172", "quantity": "1", "reason": "Демонстраційне повернення", "return_date": "2026-09-30", "return_id": "R016"}</x:v>
      </x:c>
    </x:row>
    <x:row r="287" ht="23" customHeight="1">
      <x:c r="A287" s="2" t="str">
        <x:v>returns.csv</x:v>
      </x:c>
      <x:c r="B287" s="2" t="n">
        <x:v>18</x:v>
      </x:c>
      <x:c r="C287" s="2" t="str">
        <x:v>R017</x:v>
      </x:c>
      <x:c r="D287" s="2" t="str">
        <x:v>Прийнято</x:v>
      </x:c>
      <x:c r="E287" s="2" t="str"/>
      <x:c r="F287" s="2" t="str"/>
      <x:c r="G287" s="2" t="str">
        <x:v>{"order_id": "O0188", "quantity": "1", "reason": "Демонстраційне повернення", "return_date": "2026-09-30", "return_id": "R017"}</x:v>
      </x:c>
    </x:row>
    <x:row r="288" ht="23" customHeight="1">
      <x:c r="A288" s="10" t="str">
        <x:v>returns.csv</x:v>
      </x:c>
      <x:c r="B288" s="10" t="n">
        <x:v>19</x:v>
      </x:c>
      <x:c r="C288" s="10" t="str">
        <x:v>R018</x:v>
      </x:c>
      <x:c r="D288" s="10" t="str">
        <x:v>Прийнято</x:v>
      </x:c>
      <x:c r="E288" s="10" t="str"/>
      <x:c r="F288" s="10" t="str"/>
      <x:c r="G288" s="10" t="str">
        <x:v>{"order_id": "O0202", "quantity": "1", "reason": "Демонстраційне повернення", "return_date": "2026-09-30", "return_id": "R018"}</x:v>
      </x:c>
    </x:row>
    <x:row r="289" ht="23" customHeight="1">
      <x:c r="A289" s="2" t="str">
        <x:v>returns.csv</x:v>
      </x:c>
      <x:c r="B289" s="2" t="n">
        <x:v>20</x:v>
      </x:c>
      <x:c r="C289" s="2" t="str">
        <x:v>R001</x:v>
      </x:c>
      <x:c r="D289" s="2" t="str">
        <x:v>Дубль</x:v>
      </x:c>
      <x:c r="E289" s="2" t="str">
        <x:v>duplicate_exact</x:v>
      </x:c>
      <x:c r="F289" s="2" t="str">
        <x:v>Повтор уже прийнятого запису</x:v>
      </x:c>
      <x:c r="G289" s="2" t="str">
        <x:v>{"order_id": "O0003", "quantity": "1", "reason": "Демонстраційне повернення", "return_date": "2026-09-30", "return_id": "R001"}</x:v>
      </x:c>
    </x:row>
    <x:row r="290" ht="23" customHeight="1">
      <x:c r="A290" s="10" t="str">
        <x:v>returns.csv</x:v>
      </x:c>
      <x:c r="B290" s="10" t="n">
        <x:v>21</x:v>
      </x:c>
      <x:c r="C290" s="10" t="str">
        <x:v>R901</x:v>
      </x:c>
      <x:c r="D290" s="10" t="str">
        <x:v>Відхилено</x:v>
      </x:c>
      <x:c r="E290" s="10" t="str">
        <x:v>unknown_order</x:v>
      </x:c>
      <x:c r="F290" s="10" t="str">
        <x:v>Замовлення відсутнє серед прийнятих</x:v>
      </x:c>
      <x:c r="G290" s="10" t="str">
        <x:v>{"order_id": "O7777", "quantity": "1", "reason": "Немає замовлення", "return_date": "2026-09-30", "return_id": "R901"}</x:v>
      </x:c>
    </x:row>
    <x:row r="291" ht="23" customHeight="1">
      <x:c r="A291" s="2" t="str">
        <x:v>returns.csv</x:v>
      </x:c>
      <x:c r="B291" s="2" t="n">
        <x:v>22</x:v>
      </x:c>
      <x:c r="C291" s="2" t="str">
        <x:v>R902</x:v>
      </x:c>
      <x:c r="D291" s="2" t="str">
        <x:v>Відхилено</x:v>
      </x:c>
      <x:c r="E291" s="2" t="str">
        <x:v>over_return</x:v>
      </x:c>
      <x:c r="F291" s="2" t="str">
        <x:v>Сумарна кількість повернень перевищує продаж; відхилено групу</x:v>
      </x:c>
      <x:c r="G291" s="2" t="str">
        <x:v>{"order_id": "O0004", "quantity": "9", "reason": "Завелика кількість", "return_date": "2026-09-30", "return_id": "R902"}</x:v>
      </x:c>
    </x:row>
    <x:row r="292" ht="23" customHeight="1">
      <x:c r="A292" s="10" t="str">
        <x:v>returns.csv</x:v>
      </x:c>
      <x:c r="B292" s="10" t="n">
        <x:v>23</x:v>
      </x:c>
      <x:c r="C292" s="10" t="str">
        <x:v>R903</x:v>
      </x:c>
      <x:c r="D292" s="10" t="str">
        <x:v>Відхилено</x:v>
      </x:c>
      <x:c r="E292" s="10" t="str">
        <x:v>cancelled_return</x:v>
      </x:c>
      <x:c r="F292" s="10" t="str">
        <x:v>Повернення для скасованого замовлення</x:v>
      </x:c>
      <x:c r="G292" s="10" t="str">
        <x:v>{"order_id": "O0017", "quantity": "1", "reason": "Скасоване замовлення", "return_date": "2026-09-30", "return_id": "R903"}</x:v>
      </x:c>
    </x:row>
    <x:row r="293" ht="23" customHeight="1">
      <x:c r="A293" s="2" t="str">
        <x:v>returns.csv</x:v>
      </x:c>
      <x:c r="B293" s="2" t="n">
        <x:v>24</x:v>
      </x:c>
      <x:c r="C293" s="2" t="str">
        <x:v>R904</x:v>
      </x:c>
      <x:c r="D293" s="2" t="str">
        <x:v>Відхилено</x:v>
      </x:c>
      <x:c r="E293" s="2" t="str">
        <x:v>return_before_order</x:v>
      </x:c>
      <x:c r="F293" s="2" t="str">
        <x:v>Повернення раніше замовлення</x:v>
      </x:c>
      <x:c r="G293" s="2" t="str">
        <x:v>{"order_id": "O0010", "quantity": "1", "reason": "Дата до продажу", "return_date": "2026-09-01", "return_id": "R904"}</x:v>
      </x:c>
    </x:row>
    <x:row r="294" ht="23" customHeight="1">
      <x:c r="A294" s="10" t="str">
        <x:v>ad_spend.csv</x:v>
      </x:c>
      <x:c r="B294" s="10" t="n">
        <x:v>2</x:v>
      </x:c>
      <x:c r="C294" s="10" t="str">
        <x:v>A001</x:v>
      </x:c>
      <x:c r="D294" s="10" t="str">
        <x:v>Прийнято</x:v>
      </x:c>
      <x:c r="E294" s="10" t="str"/>
      <x:c r="F294" s="10" t="str"/>
      <x:c r="G294" s="10" t="str">
        <x:v>{"channel": "Meta Ads", "currency": "UAH", "spend": "450.00", "spend_date": "2026-09-01", "spend_id": "A001"}</x:v>
      </x:c>
    </x:row>
    <x:row r="295" ht="23" customHeight="1">
      <x:c r="A295" s="2" t="str">
        <x:v>ad_spend.csv</x:v>
      </x:c>
      <x:c r="B295" s="2" t="n">
        <x:v>3</x:v>
      </x:c>
      <x:c r="C295" s="2" t="str">
        <x:v>A002</x:v>
      </x:c>
      <x:c r="D295" s="2" t="str">
        <x:v>Прийнято</x:v>
      </x:c>
      <x:c r="E295" s="2" t="str"/>
      <x:c r="F295" s="2" t="str"/>
      <x:c r="G295" s="2" t="str">
        <x:v>{"channel": "Google Ads", "currency": "UAH", "spend": "570.00", "spend_date": "2026-09-01", "spend_id": "A002"}</x:v>
      </x:c>
    </x:row>
    <x:row r="296" ht="23" customHeight="1">
      <x:c r="A296" s="10" t="str">
        <x:v>ad_spend.csv</x:v>
      </x:c>
      <x:c r="B296" s="10" t="n">
        <x:v>4</x:v>
      </x:c>
      <x:c r="C296" s="10" t="str">
        <x:v>A003</x:v>
      </x:c>
      <x:c r="D296" s="10" t="str">
        <x:v>Прийнято</x:v>
      </x:c>
      <x:c r="E296" s="10" t="str"/>
      <x:c r="F296" s="10" t="str"/>
      <x:c r="G296" s="10" t="str">
        <x:v>{"channel": "Meta Ads", "currency": "UAH", "spend": "463.00", "spend_date": "2026-09-02", "spend_id": "A003"}</x:v>
      </x:c>
    </x:row>
    <x:row r="297" ht="23" customHeight="1">
      <x:c r="A297" s="2" t="str">
        <x:v>ad_spend.csv</x:v>
      </x:c>
      <x:c r="B297" s="2" t="n">
        <x:v>5</x:v>
      </x:c>
      <x:c r="C297" s="2" t="str">
        <x:v>A004</x:v>
      </x:c>
      <x:c r="D297" s="2" t="str">
        <x:v>Прийнято</x:v>
      </x:c>
      <x:c r="E297" s="2" t="str"/>
      <x:c r="F297" s="2" t="str"/>
      <x:c r="G297" s="2" t="str">
        <x:v>{"channel": "Google Ads", "currency": "UAH", "spend": "583.00", "spend_date": "2026-09-02", "spend_id": "A004"}</x:v>
      </x:c>
    </x:row>
    <x:row r="298" ht="23" customHeight="1">
      <x:c r="A298" s="10" t="str">
        <x:v>ad_spend.csv</x:v>
      </x:c>
      <x:c r="B298" s="10" t="n">
        <x:v>6</x:v>
      </x:c>
      <x:c r="C298" s="10" t="str">
        <x:v>A005</x:v>
      </x:c>
      <x:c r="D298" s="10" t="str">
        <x:v>Прийнято</x:v>
      </x:c>
      <x:c r="E298" s="10" t="str"/>
      <x:c r="F298" s="10" t="str"/>
      <x:c r="G298" s="10" t="str">
        <x:v>{"channel": "Meta Ads", "currency": "UAH", "spend": "476.00", "spend_date": "2026-09-03", "spend_id": "A005"}</x:v>
      </x:c>
    </x:row>
    <x:row r="299" ht="23" customHeight="1">
      <x:c r="A299" s="2" t="str">
        <x:v>ad_spend.csv</x:v>
      </x:c>
      <x:c r="B299" s="2" t="n">
        <x:v>7</x:v>
      </x:c>
      <x:c r="C299" s="2" t="str">
        <x:v>A006</x:v>
      </x:c>
      <x:c r="D299" s="2" t="str">
        <x:v>Прийнято</x:v>
      </x:c>
      <x:c r="E299" s="2" t="str"/>
      <x:c r="F299" s="2" t="str"/>
      <x:c r="G299" s="2" t="str">
        <x:v>{"channel": "Google Ads", "currency": "UAH", "spend": "596.00", "spend_date": "2026-09-03", "spend_id": "A006"}</x:v>
      </x:c>
    </x:row>
    <x:row r="300" ht="23" customHeight="1">
      <x:c r="A300" s="10" t="str">
        <x:v>ad_spend.csv</x:v>
      </x:c>
      <x:c r="B300" s="10" t="n">
        <x:v>8</x:v>
      </x:c>
      <x:c r="C300" s="10" t="str">
        <x:v>A007</x:v>
      </x:c>
      <x:c r="D300" s="10" t="str">
        <x:v>Прийнято</x:v>
      </x:c>
      <x:c r="E300" s="10" t="str"/>
      <x:c r="F300" s="10" t="str"/>
      <x:c r="G300" s="10" t="str">
        <x:v>{"channel": "Meta Ads", "currency": "UAH", "spend": "489.00", "spend_date": "2026-09-04", "spend_id": "A007"}</x:v>
      </x:c>
    </x:row>
    <x:row r="301" ht="23" customHeight="1">
      <x:c r="A301" s="2" t="str">
        <x:v>ad_spend.csv</x:v>
      </x:c>
      <x:c r="B301" s="2" t="n">
        <x:v>9</x:v>
      </x:c>
      <x:c r="C301" s="2" t="str">
        <x:v>A008</x:v>
      </x:c>
      <x:c r="D301" s="2" t="str">
        <x:v>Прийнято</x:v>
      </x:c>
      <x:c r="E301" s="2" t="str"/>
      <x:c r="F301" s="2" t="str"/>
      <x:c r="G301" s="2" t="str">
        <x:v>{"channel": "Google Ads", "currency": "UAH", "spend": "609.00", "spend_date": "2026-09-04", "spend_id": "A008"}</x:v>
      </x:c>
    </x:row>
    <x:row r="302" ht="23" customHeight="1">
      <x:c r="A302" s="10" t="str">
        <x:v>ad_spend.csv</x:v>
      </x:c>
      <x:c r="B302" s="10" t="n">
        <x:v>10</x:v>
      </x:c>
      <x:c r="C302" s="10" t="str">
        <x:v>A009</x:v>
      </x:c>
      <x:c r="D302" s="10" t="str">
        <x:v>Прийнято</x:v>
      </x:c>
      <x:c r="E302" s="10" t="str"/>
      <x:c r="F302" s="10" t="str"/>
      <x:c r="G302" s="10" t="str">
        <x:v>{"channel": "Meta Ads", "currency": "UAH", "spend": "502.00", "spend_date": "2026-09-05", "spend_id": "A009"}</x:v>
      </x:c>
    </x:row>
    <x:row r="303" ht="23" customHeight="1">
      <x:c r="A303" s="2" t="str">
        <x:v>ad_spend.csv</x:v>
      </x:c>
      <x:c r="B303" s="2" t="n">
        <x:v>11</x:v>
      </x:c>
      <x:c r="C303" s="2" t="str">
        <x:v>A010</x:v>
      </x:c>
      <x:c r="D303" s="2" t="str">
        <x:v>Прийнято</x:v>
      </x:c>
      <x:c r="E303" s="2" t="str"/>
      <x:c r="F303" s="2" t="str"/>
      <x:c r="G303" s="2" t="str">
        <x:v>{"channel": "Google Ads", "currency": "UAH", "spend": "622.00", "spend_date": "2026-09-05", "spend_id": "A010"}</x:v>
      </x:c>
    </x:row>
    <x:row r="304" ht="23" customHeight="1">
      <x:c r="A304" s="10" t="str">
        <x:v>ad_spend.csv</x:v>
      </x:c>
      <x:c r="B304" s="10" t="n">
        <x:v>12</x:v>
      </x:c>
      <x:c r="C304" s="10" t="str">
        <x:v>A011</x:v>
      </x:c>
      <x:c r="D304" s="10" t="str">
        <x:v>Прийнято</x:v>
      </x:c>
      <x:c r="E304" s="10" t="str"/>
      <x:c r="F304" s="10" t="str"/>
      <x:c r="G304" s="10" t="str">
        <x:v>{"channel": "Meta Ads", "currency": "UAH", "spend": "515.00", "spend_date": "2026-09-06", "spend_id": "A011"}</x:v>
      </x:c>
    </x:row>
    <x:row r="305" ht="23" customHeight="1">
      <x:c r="A305" s="2" t="str">
        <x:v>ad_spend.csv</x:v>
      </x:c>
      <x:c r="B305" s="2" t="n">
        <x:v>13</x:v>
      </x:c>
      <x:c r="C305" s="2" t="str">
        <x:v>A012</x:v>
      </x:c>
      <x:c r="D305" s="2" t="str">
        <x:v>Прийнято</x:v>
      </x:c>
      <x:c r="E305" s="2" t="str"/>
      <x:c r="F305" s="2" t="str"/>
      <x:c r="G305" s="2" t="str">
        <x:v>{"channel": "Google Ads", "currency": "UAH", "spend": "635.00", "spend_date": "2026-09-06", "spend_id": "A012"}</x:v>
      </x:c>
    </x:row>
    <x:row r="306" ht="23" customHeight="1">
      <x:c r="A306" s="10" t="str">
        <x:v>ad_spend.csv</x:v>
      </x:c>
      <x:c r="B306" s="10" t="n">
        <x:v>14</x:v>
      </x:c>
      <x:c r="C306" s="10" t="str">
        <x:v>A013</x:v>
      </x:c>
      <x:c r="D306" s="10" t="str">
        <x:v>Прийнято</x:v>
      </x:c>
      <x:c r="E306" s="10" t="str"/>
      <x:c r="F306" s="10" t="str"/>
      <x:c r="G306" s="10" t="str">
        <x:v>{"channel": "Meta Ads", "currency": "UAH", "spend": "528.00", "spend_date": "2026-09-07", "spend_id": "A013"}</x:v>
      </x:c>
    </x:row>
    <x:row r="307" ht="23" customHeight="1">
      <x:c r="A307" s="2" t="str">
        <x:v>ad_spend.csv</x:v>
      </x:c>
      <x:c r="B307" s="2" t="n">
        <x:v>15</x:v>
      </x:c>
      <x:c r="C307" s="2" t="str">
        <x:v>A014</x:v>
      </x:c>
      <x:c r="D307" s="2" t="str">
        <x:v>Прийнято</x:v>
      </x:c>
      <x:c r="E307" s="2" t="str"/>
      <x:c r="F307" s="2" t="str"/>
      <x:c r="G307" s="2" t="str">
        <x:v>{"channel": "Google Ads", "currency": "UAH", "spend": "648.00", "spend_date": "2026-09-07", "spend_id": "A014"}</x:v>
      </x:c>
    </x:row>
    <x:row r="308" ht="23" customHeight="1">
      <x:c r="A308" s="10" t="str">
        <x:v>ad_spend.csv</x:v>
      </x:c>
      <x:c r="B308" s="10" t="n">
        <x:v>16</x:v>
      </x:c>
      <x:c r="C308" s="10" t="str">
        <x:v>A015</x:v>
      </x:c>
      <x:c r="D308" s="10" t="str">
        <x:v>Прийнято</x:v>
      </x:c>
      <x:c r="E308" s="10" t="str"/>
      <x:c r="F308" s="10" t="str"/>
      <x:c r="G308" s="10" t="str">
        <x:v>{"channel": "Meta Ads", "currency": "UAH", "spend": "541.00", "spend_date": "2026-09-08", "spend_id": "A015"}</x:v>
      </x:c>
    </x:row>
    <x:row r="309" ht="23" customHeight="1">
      <x:c r="A309" s="2" t="str">
        <x:v>ad_spend.csv</x:v>
      </x:c>
      <x:c r="B309" s="2" t="n">
        <x:v>17</x:v>
      </x:c>
      <x:c r="C309" s="2" t="str">
        <x:v>A016</x:v>
      </x:c>
      <x:c r="D309" s="2" t="str">
        <x:v>Прийнято</x:v>
      </x:c>
      <x:c r="E309" s="2" t="str"/>
      <x:c r="F309" s="2" t="str"/>
      <x:c r="G309" s="2" t="str">
        <x:v>{"channel": "Google Ads", "currency": "UAH", "spend": "661.00", "spend_date": "2026-09-08", "spend_id": "A016"}</x:v>
      </x:c>
    </x:row>
    <x:row r="310" ht="23" customHeight="1">
      <x:c r="A310" s="10" t="str">
        <x:v>ad_spend.csv</x:v>
      </x:c>
      <x:c r="B310" s="10" t="n">
        <x:v>18</x:v>
      </x:c>
      <x:c r="C310" s="10" t="str">
        <x:v>A017</x:v>
      </x:c>
      <x:c r="D310" s="10" t="str">
        <x:v>Прийнято</x:v>
      </x:c>
      <x:c r="E310" s="10" t="str"/>
      <x:c r="F310" s="10" t="str"/>
      <x:c r="G310" s="10" t="str">
        <x:v>{"channel": "Meta Ads", "currency": "UAH", "spend": "554.00", "spend_date": "2026-09-09", "spend_id": "A017"}</x:v>
      </x:c>
    </x:row>
    <x:row r="311" ht="23" customHeight="1">
      <x:c r="A311" s="2" t="str">
        <x:v>ad_spend.csv</x:v>
      </x:c>
      <x:c r="B311" s="2" t="n">
        <x:v>19</x:v>
      </x:c>
      <x:c r="C311" s="2" t="str">
        <x:v>A018</x:v>
      </x:c>
      <x:c r="D311" s="2" t="str">
        <x:v>Прийнято</x:v>
      </x:c>
      <x:c r="E311" s="2" t="str"/>
      <x:c r="F311" s="2" t="str"/>
      <x:c r="G311" s="2" t="str">
        <x:v>{"channel": "Google Ads", "currency": "UAH", "spend": "674.00", "spend_date": "2026-09-09", "spend_id": "A018"}</x:v>
      </x:c>
    </x:row>
    <x:row r="312" ht="23" customHeight="1">
      <x:c r="A312" s="10" t="str">
        <x:v>ad_spend.csv</x:v>
      </x:c>
      <x:c r="B312" s="10" t="n">
        <x:v>20</x:v>
      </x:c>
      <x:c r="C312" s="10" t="str">
        <x:v>A019</x:v>
      </x:c>
      <x:c r="D312" s="10" t="str">
        <x:v>Прийнято</x:v>
      </x:c>
      <x:c r="E312" s="10" t="str"/>
      <x:c r="F312" s="10" t="str"/>
      <x:c r="G312" s="10" t="str">
        <x:v>{"channel": "Meta Ads", "currency": "UAH", "spend": "567.00", "spend_date": "2026-09-10", "spend_id": "A019"}</x:v>
      </x:c>
    </x:row>
    <x:row r="313" ht="23" customHeight="1">
      <x:c r="A313" s="2" t="str">
        <x:v>ad_spend.csv</x:v>
      </x:c>
      <x:c r="B313" s="2" t="n">
        <x:v>21</x:v>
      </x:c>
      <x:c r="C313" s="2" t="str">
        <x:v>A020</x:v>
      </x:c>
      <x:c r="D313" s="2" t="str">
        <x:v>Прийнято</x:v>
      </x:c>
      <x:c r="E313" s="2" t="str"/>
      <x:c r="F313" s="2" t="str"/>
      <x:c r="G313" s="2" t="str">
        <x:v>{"channel": "Google Ads", "currency": "UAH", "spend": "687.00", "spend_date": "2026-09-10", "spend_id": "A020"}</x:v>
      </x:c>
    </x:row>
    <x:row r="314" ht="23" customHeight="1">
      <x:c r="A314" s="10" t="str">
        <x:v>ad_spend.csv</x:v>
      </x:c>
      <x:c r="B314" s="10" t="n">
        <x:v>22</x:v>
      </x:c>
      <x:c r="C314" s="10" t="str">
        <x:v>A021</x:v>
      </x:c>
      <x:c r="D314" s="10" t="str">
        <x:v>Прийнято</x:v>
      </x:c>
      <x:c r="E314" s="10" t="str"/>
      <x:c r="F314" s="10" t="str"/>
      <x:c r="G314" s="10" t="str">
        <x:v>{"channel": "Meta Ads", "currency": "UAH", "spend": "580.00", "spend_date": "2026-09-11", "spend_id": "A021"}</x:v>
      </x:c>
    </x:row>
    <x:row r="315" ht="23" customHeight="1">
      <x:c r="A315" s="2" t="str">
        <x:v>ad_spend.csv</x:v>
      </x:c>
      <x:c r="B315" s="2" t="n">
        <x:v>23</x:v>
      </x:c>
      <x:c r="C315" s="2" t="str">
        <x:v>A022</x:v>
      </x:c>
      <x:c r="D315" s="2" t="str">
        <x:v>Прийнято</x:v>
      </x:c>
      <x:c r="E315" s="2" t="str"/>
      <x:c r="F315" s="2" t="str"/>
      <x:c r="G315" s="2" t="str">
        <x:v>{"channel": "Google Ads", "currency": "UAH", "spend": "700.00", "spend_date": "2026-09-11", "spend_id": "A022"}</x:v>
      </x:c>
    </x:row>
    <x:row r="316" ht="23" customHeight="1">
      <x:c r="A316" s="10" t="str">
        <x:v>ad_spend.csv</x:v>
      </x:c>
      <x:c r="B316" s="10" t="n">
        <x:v>24</x:v>
      </x:c>
      <x:c r="C316" s="10" t="str">
        <x:v>A023</x:v>
      </x:c>
      <x:c r="D316" s="10" t="str">
        <x:v>Прийнято</x:v>
      </x:c>
      <x:c r="E316" s="10" t="str"/>
      <x:c r="F316" s="10" t="str"/>
      <x:c r="G316" s="10" t="str">
        <x:v>{"channel": "Meta Ads", "currency": "UAH", "spend": "593.00", "spend_date": "2026-09-12", "spend_id": "A023"}</x:v>
      </x:c>
    </x:row>
    <x:row r="317" ht="23" customHeight="1">
      <x:c r="A317" s="2" t="str">
        <x:v>ad_spend.csv</x:v>
      </x:c>
      <x:c r="B317" s="2" t="n">
        <x:v>25</x:v>
      </x:c>
      <x:c r="C317" s="2" t="str">
        <x:v>A024</x:v>
      </x:c>
      <x:c r="D317" s="2" t="str">
        <x:v>Прийнято</x:v>
      </x:c>
      <x:c r="E317" s="2" t="str"/>
      <x:c r="F317" s="2" t="str"/>
      <x:c r="G317" s="2" t="str">
        <x:v>{"channel": "Google Ads", "currency": "UAH", "spend": "713.00", "spend_date": "2026-09-12", "spend_id": "A024"}</x:v>
      </x:c>
    </x:row>
    <x:row r="318" ht="23" customHeight="1">
      <x:c r="A318" s="10" t="str">
        <x:v>ad_spend.csv</x:v>
      </x:c>
      <x:c r="B318" s="10" t="n">
        <x:v>26</x:v>
      </x:c>
      <x:c r="C318" s="10" t="str">
        <x:v>A025</x:v>
      </x:c>
      <x:c r="D318" s="10" t="str">
        <x:v>Прийнято</x:v>
      </x:c>
      <x:c r="E318" s="10" t="str"/>
      <x:c r="F318" s="10" t="str"/>
      <x:c r="G318" s="10" t="str">
        <x:v>{"channel": "Meta Ads", "currency": "UAH", "spend": "606.00", "spend_date": "2026-09-13", "spend_id": "A025"}</x:v>
      </x:c>
    </x:row>
    <x:row r="319" ht="23" customHeight="1">
      <x:c r="A319" s="2" t="str">
        <x:v>ad_spend.csv</x:v>
      </x:c>
      <x:c r="B319" s="2" t="n">
        <x:v>27</x:v>
      </x:c>
      <x:c r="C319" s="2" t="str">
        <x:v>A026</x:v>
      </x:c>
      <x:c r="D319" s="2" t="str">
        <x:v>Прийнято</x:v>
      </x:c>
      <x:c r="E319" s="2" t="str"/>
      <x:c r="F319" s="2" t="str"/>
      <x:c r="G319" s="2" t="str">
        <x:v>{"channel": "Google Ads", "currency": "UAH", "spend": "726.00", "spend_date": "2026-09-13", "spend_id": "A026"}</x:v>
      </x:c>
    </x:row>
    <x:row r="320" ht="23" customHeight="1">
      <x:c r="A320" s="10" t="str">
        <x:v>ad_spend.csv</x:v>
      </x:c>
      <x:c r="B320" s="10" t="n">
        <x:v>28</x:v>
      </x:c>
      <x:c r="C320" s="10" t="str">
        <x:v>A027</x:v>
      </x:c>
      <x:c r="D320" s="10" t="str">
        <x:v>Прийнято</x:v>
      </x:c>
      <x:c r="E320" s="10" t="str"/>
      <x:c r="F320" s="10" t="str"/>
      <x:c r="G320" s="10" t="str">
        <x:v>{"channel": "Meta Ads", "currency": "UAH", "spend": "619.00", "spend_date": "2026-09-14", "spend_id": "A027"}</x:v>
      </x:c>
    </x:row>
    <x:row r="321" ht="23" customHeight="1">
      <x:c r="A321" s="2" t="str">
        <x:v>ad_spend.csv</x:v>
      </x:c>
      <x:c r="B321" s="2" t="n">
        <x:v>29</x:v>
      </x:c>
      <x:c r="C321" s="2" t="str">
        <x:v>A028</x:v>
      </x:c>
      <x:c r="D321" s="2" t="str">
        <x:v>Прийнято</x:v>
      </x:c>
      <x:c r="E321" s="2" t="str"/>
      <x:c r="F321" s="2" t="str"/>
      <x:c r="G321" s="2" t="str">
        <x:v>{"channel": "Google Ads", "currency": "UAH", "spend": "739.00", "spend_date": "2026-09-14", "spend_id": "A028"}</x:v>
      </x:c>
    </x:row>
    <x:row r="322" ht="23" customHeight="1">
      <x:c r="A322" s="10" t="str">
        <x:v>ad_spend.csv</x:v>
      </x:c>
      <x:c r="B322" s="10" t="n">
        <x:v>30</x:v>
      </x:c>
      <x:c r="C322" s="10" t="str">
        <x:v>A029</x:v>
      </x:c>
      <x:c r="D322" s="10" t="str">
        <x:v>Прийнято</x:v>
      </x:c>
      <x:c r="E322" s="10" t="str"/>
      <x:c r="F322" s="10" t="str"/>
      <x:c r="G322" s="10" t="str">
        <x:v>{"channel": "Meta Ads", "currency": "UAH", "spend": "632.00", "spend_date": "2026-09-15", "spend_id": "A029"}</x:v>
      </x:c>
    </x:row>
    <x:row r="323" ht="23" customHeight="1">
      <x:c r="A323" s="2" t="str">
        <x:v>ad_spend.csv</x:v>
      </x:c>
      <x:c r="B323" s="2" t="n">
        <x:v>31</x:v>
      </x:c>
      <x:c r="C323" s="2" t="str">
        <x:v>A030</x:v>
      </x:c>
      <x:c r="D323" s="2" t="str">
        <x:v>Прийнято</x:v>
      </x:c>
      <x:c r="E323" s="2" t="str"/>
      <x:c r="F323" s="2" t="str"/>
      <x:c r="G323" s="2" t="str">
        <x:v>{"channel": "Google Ads", "currency": "UAH", "spend": "752.00", "spend_date": "2026-09-15", "spend_id": "A030"}</x:v>
      </x:c>
    </x:row>
    <x:row r="324" ht="23" customHeight="1">
      <x:c r="A324" s="10" t="str">
        <x:v>ad_spend.csv</x:v>
      </x:c>
      <x:c r="B324" s="10" t="n">
        <x:v>32</x:v>
      </x:c>
      <x:c r="C324" s="10" t="str">
        <x:v>A031</x:v>
      </x:c>
      <x:c r="D324" s="10" t="str">
        <x:v>Прийнято</x:v>
      </x:c>
      <x:c r="E324" s="10" t="str"/>
      <x:c r="F324" s="10" t="str"/>
      <x:c r="G324" s="10" t="str">
        <x:v>{"channel": "Meta Ads", "currency": "UAH", "spend": "645.00", "spend_date": "2026-09-16", "spend_id": "A031"}</x:v>
      </x:c>
    </x:row>
    <x:row r="325" ht="23" customHeight="1">
      <x:c r="A325" s="2" t="str">
        <x:v>ad_spend.csv</x:v>
      </x:c>
      <x:c r="B325" s="2" t="n">
        <x:v>33</x:v>
      </x:c>
      <x:c r="C325" s="2" t="str">
        <x:v>A032</x:v>
      </x:c>
      <x:c r="D325" s="2" t="str">
        <x:v>Прийнято</x:v>
      </x:c>
      <x:c r="E325" s="2" t="str"/>
      <x:c r="F325" s="2" t="str"/>
      <x:c r="G325" s="2" t="str">
        <x:v>{"channel": "Google Ads", "currency": "UAH", "spend": "765.00", "spend_date": "2026-09-16", "spend_id": "A032"}</x:v>
      </x:c>
    </x:row>
    <x:row r="326" ht="23" customHeight="1">
      <x:c r="A326" s="10" t="str">
        <x:v>ad_spend.csv</x:v>
      </x:c>
      <x:c r="B326" s="10" t="n">
        <x:v>34</x:v>
      </x:c>
      <x:c r="C326" s="10" t="str">
        <x:v>A033</x:v>
      </x:c>
      <x:c r="D326" s="10" t="str">
        <x:v>Прийнято</x:v>
      </x:c>
      <x:c r="E326" s="10" t="str"/>
      <x:c r="F326" s="10" t="str"/>
      <x:c r="G326" s="10" t="str">
        <x:v>{"channel": "Meta Ads", "currency": "UAH", "spend": "658.00", "spend_date": "2026-09-17", "spend_id": "A033"}</x:v>
      </x:c>
    </x:row>
    <x:row r="327" ht="23" customHeight="1">
      <x:c r="A327" s="2" t="str">
        <x:v>ad_spend.csv</x:v>
      </x:c>
      <x:c r="B327" s="2" t="n">
        <x:v>35</x:v>
      </x:c>
      <x:c r="C327" s="2" t="str">
        <x:v>A034</x:v>
      </x:c>
      <x:c r="D327" s="2" t="str">
        <x:v>Прийнято</x:v>
      </x:c>
      <x:c r="E327" s="2" t="str"/>
      <x:c r="F327" s="2" t="str"/>
      <x:c r="G327" s="2" t="str">
        <x:v>{"channel": "Google Ads", "currency": "UAH", "spend": "778.00", "spend_date": "2026-09-17", "spend_id": "A034"}</x:v>
      </x:c>
    </x:row>
    <x:row r="328" ht="23" customHeight="1">
      <x:c r="A328" s="10" t="str">
        <x:v>ad_spend.csv</x:v>
      </x:c>
      <x:c r="B328" s="10" t="n">
        <x:v>36</x:v>
      </x:c>
      <x:c r="C328" s="10" t="str">
        <x:v>A035</x:v>
      </x:c>
      <x:c r="D328" s="10" t="str">
        <x:v>Прийнято</x:v>
      </x:c>
      <x:c r="E328" s="10" t="str"/>
      <x:c r="F328" s="10" t="str"/>
      <x:c r="G328" s="10" t="str">
        <x:v>{"channel": "Meta Ads", "currency": "UAH", "spend": "671.00", "spend_date": "2026-09-18", "spend_id": "A035"}</x:v>
      </x:c>
    </x:row>
    <x:row r="329" ht="23" customHeight="1">
      <x:c r="A329" s="2" t="str">
        <x:v>ad_spend.csv</x:v>
      </x:c>
      <x:c r="B329" s="2" t="n">
        <x:v>37</x:v>
      </x:c>
      <x:c r="C329" s="2" t="str">
        <x:v>A036</x:v>
      </x:c>
      <x:c r="D329" s="2" t="str">
        <x:v>Прийнято</x:v>
      </x:c>
      <x:c r="E329" s="2" t="str"/>
      <x:c r="F329" s="2" t="str"/>
      <x:c r="G329" s="2" t="str">
        <x:v>{"channel": "Google Ads", "currency": "UAH", "spend": "791.00", "spend_date": "2026-09-18", "spend_id": "A036"}</x:v>
      </x:c>
    </x:row>
    <x:row r="330" ht="23" customHeight="1">
      <x:c r="A330" s="10" t="str">
        <x:v>ad_spend.csv</x:v>
      </x:c>
      <x:c r="B330" s="10" t="n">
        <x:v>38</x:v>
      </x:c>
      <x:c r="C330" s="10" t="str">
        <x:v>A037</x:v>
      </x:c>
      <x:c r="D330" s="10" t="str">
        <x:v>Прийнято</x:v>
      </x:c>
      <x:c r="E330" s="10" t="str"/>
      <x:c r="F330" s="10" t="str"/>
      <x:c r="G330" s="10" t="str">
        <x:v>{"channel": "Meta Ads", "currency": "UAH", "spend": "684.00", "spend_date": "2026-09-19", "spend_id": "A037"}</x:v>
      </x:c>
    </x:row>
    <x:row r="331" ht="23" customHeight="1">
      <x:c r="A331" s="2" t="str">
        <x:v>ad_spend.csv</x:v>
      </x:c>
      <x:c r="B331" s="2" t="n">
        <x:v>39</x:v>
      </x:c>
      <x:c r="C331" s="2" t="str">
        <x:v>A038</x:v>
      </x:c>
      <x:c r="D331" s="2" t="str">
        <x:v>Прийнято</x:v>
      </x:c>
      <x:c r="E331" s="2" t="str"/>
      <x:c r="F331" s="2" t="str"/>
      <x:c r="G331" s="2" t="str">
        <x:v>{"channel": "Google Ads", "currency": "UAH", "spend": "804.00", "spend_date": "2026-09-19", "spend_id": "A038"}</x:v>
      </x:c>
    </x:row>
    <x:row r="332" ht="23" customHeight="1">
      <x:c r="A332" s="10" t="str">
        <x:v>ad_spend.csv</x:v>
      </x:c>
      <x:c r="B332" s="10" t="n">
        <x:v>40</x:v>
      </x:c>
      <x:c r="C332" s="10" t="str">
        <x:v>A039</x:v>
      </x:c>
      <x:c r="D332" s="10" t="str">
        <x:v>Прийнято</x:v>
      </x:c>
      <x:c r="E332" s="10" t="str"/>
      <x:c r="F332" s="10" t="str"/>
      <x:c r="G332" s="10" t="str">
        <x:v>{"channel": "Meta Ads", "currency": "UAH", "spend": "697.00", "spend_date": "2026-09-20", "spend_id": "A039"}</x:v>
      </x:c>
    </x:row>
    <x:row r="333" ht="23" customHeight="1">
      <x:c r="A333" s="2" t="str">
        <x:v>ad_spend.csv</x:v>
      </x:c>
      <x:c r="B333" s="2" t="n">
        <x:v>41</x:v>
      </x:c>
      <x:c r="C333" s="2" t="str">
        <x:v>A040</x:v>
      </x:c>
      <x:c r="D333" s="2" t="str">
        <x:v>Прийнято</x:v>
      </x:c>
      <x:c r="E333" s="2" t="str"/>
      <x:c r="F333" s="2" t="str"/>
      <x:c r="G333" s="2" t="str">
        <x:v>{"channel": "Google Ads", "currency": "UAH", "spend": "817.00", "spend_date": "2026-09-20", "spend_id": "A040"}</x:v>
      </x:c>
    </x:row>
    <x:row r="334" ht="23" customHeight="1">
      <x:c r="A334" s="10" t="str">
        <x:v>ad_spend.csv</x:v>
      </x:c>
      <x:c r="B334" s="10" t="n">
        <x:v>42</x:v>
      </x:c>
      <x:c r="C334" s="10" t="str">
        <x:v>A041</x:v>
      </x:c>
      <x:c r="D334" s="10" t="str">
        <x:v>Прийнято</x:v>
      </x:c>
      <x:c r="E334" s="10" t="str"/>
      <x:c r="F334" s="10" t="str"/>
      <x:c r="G334" s="10" t="str">
        <x:v>{"channel": "Meta Ads", "currency": "UAH", "spend": "710.00", "spend_date": "2026-09-21", "spend_id": "A041"}</x:v>
      </x:c>
    </x:row>
    <x:row r="335" ht="23" customHeight="1">
      <x:c r="A335" s="2" t="str">
        <x:v>ad_spend.csv</x:v>
      </x:c>
      <x:c r="B335" s="2" t="n">
        <x:v>43</x:v>
      </x:c>
      <x:c r="C335" s="2" t="str">
        <x:v>A042</x:v>
      </x:c>
      <x:c r="D335" s="2" t="str">
        <x:v>Прийнято</x:v>
      </x:c>
      <x:c r="E335" s="2" t="str"/>
      <x:c r="F335" s="2" t="str"/>
      <x:c r="G335" s="2" t="str">
        <x:v>{"channel": "Google Ads", "currency": "UAH", "spend": "830.00", "spend_date": "2026-09-21", "spend_id": "A042"}</x:v>
      </x:c>
    </x:row>
    <x:row r="336" ht="23" customHeight="1">
      <x:c r="A336" s="10" t="str">
        <x:v>ad_spend.csv</x:v>
      </x:c>
      <x:c r="B336" s="10" t="n">
        <x:v>44</x:v>
      </x:c>
      <x:c r="C336" s="10" t="str">
        <x:v>A043</x:v>
      </x:c>
      <x:c r="D336" s="10" t="str">
        <x:v>Прийнято</x:v>
      </x:c>
      <x:c r="E336" s="10" t="str"/>
      <x:c r="F336" s="10" t="str"/>
      <x:c r="G336" s="10" t="str">
        <x:v>{"channel": "Meta Ads", "currency": "UAH", "spend": "723.00", "spend_date": "2026-09-22", "spend_id": "A043"}</x:v>
      </x:c>
    </x:row>
    <x:row r="337" ht="23" customHeight="1">
      <x:c r="A337" s="2" t="str">
        <x:v>ad_spend.csv</x:v>
      </x:c>
      <x:c r="B337" s="2" t="n">
        <x:v>45</x:v>
      </x:c>
      <x:c r="C337" s="2" t="str">
        <x:v>A044</x:v>
      </x:c>
      <x:c r="D337" s="2" t="str">
        <x:v>Прийнято</x:v>
      </x:c>
      <x:c r="E337" s="2" t="str"/>
      <x:c r="F337" s="2" t="str"/>
      <x:c r="G337" s="2" t="str">
        <x:v>{"channel": "Google Ads", "currency": "UAH", "spend": "843.00", "spend_date": "2026-09-22", "spend_id": "A044"}</x:v>
      </x:c>
    </x:row>
    <x:row r="338" ht="23" customHeight="1">
      <x:c r="A338" s="10" t="str">
        <x:v>ad_spend.csv</x:v>
      </x:c>
      <x:c r="B338" s="10" t="n">
        <x:v>46</x:v>
      </x:c>
      <x:c r="C338" s="10" t="str">
        <x:v>A045</x:v>
      </x:c>
      <x:c r="D338" s="10" t="str">
        <x:v>Прийнято</x:v>
      </x:c>
      <x:c r="E338" s="10" t="str"/>
      <x:c r="F338" s="10" t="str"/>
      <x:c r="G338" s="10" t="str">
        <x:v>{"channel": "Meta Ads", "currency": "UAH", "spend": "736.00", "spend_date": "2026-09-23", "spend_id": "A045"}</x:v>
      </x:c>
    </x:row>
    <x:row r="339" ht="23" customHeight="1">
      <x:c r="A339" s="2" t="str">
        <x:v>ad_spend.csv</x:v>
      </x:c>
      <x:c r="B339" s="2" t="n">
        <x:v>47</x:v>
      </x:c>
      <x:c r="C339" s="2" t="str">
        <x:v>A046</x:v>
      </x:c>
      <x:c r="D339" s="2" t="str">
        <x:v>Прийнято</x:v>
      </x:c>
      <x:c r="E339" s="2" t="str"/>
      <x:c r="F339" s="2" t="str"/>
      <x:c r="G339" s="2" t="str">
        <x:v>{"channel": "Google Ads", "currency": "UAH", "spend": "856.00", "spend_date": "2026-09-23", "spend_id": "A046"}</x:v>
      </x:c>
    </x:row>
    <x:row r="340" ht="23" customHeight="1">
      <x:c r="A340" s="10" t="str">
        <x:v>ad_spend.csv</x:v>
      </x:c>
      <x:c r="B340" s="10" t="n">
        <x:v>48</x:v>
      </x:c>
      <x:c r="C340" s="10" t="str">
        <x:v>A047</x:v>
      </x:c>
      <x:c r="D340" s="10" t="str">
        <x:v>Прийнято</x:v>
      </x:c>
      <x:c r="E340" s="10" t="str"/>
      <x:c r="F340" s="10" t="str"/>
      <x:c r="G340" s="10" t="str">
        <x:v>{"channel": "Meta Ads", "currency": "UAH", "spend": "749.00", "spend_date": "2026-09-24", "spend_id": "A047"}</x:v>
      </x:c>
    </x:row>
    <x:row r="341" ht="23" customHeight="1">
      <x:c r="A341" s="2" t="str">
        <x:v>ad_spend.csv</x:v>
      </x:c>
      <x:c r="B341" s="2" t="n">
        <x:v>49</x:v>
      </x:c>
      <x:c r="C341" s="2" t="str">
        <x:v>A048</x:v>
      </x:c>
      <x:c r="D341" s="2" t="str">
        <x:v>Прийнято</x:v>
      </x:c>
      <x:c r="E341" s="2" t="str"/>
      <x:c r="F341" s="2" t="str"/>
      <x:c r="G341" s="2" t="str">
        <x:v>{"channel": "Google Ads", "currency": "UAH", "spend": "869.00", "spend_date": "2026-09-24", "spend_id": "A048"}</x:v>
      </x:c>
    </x:row>
    <x:row r="342" ht="23" customHeight="1">
      <x:c r="A342" s="10" t="str">
        <x:v>ad_spend.csv</x:v>
      </x:c>
      <x:c r="B342" s="10" t="n">
        <x:v>50</x:v>
      </x:c>
      <x:c r="C342" s="10" t="str">
        <x:v>A049</x:v>
      </x:c>
      <x:c r="D342" s="10" t="str">
        <x:v>Прийнято</x:v>
      </x:c>
      <x:c r="E342" s="10" t="str"/>
      <x:c r="F342" s="10" t="str"/>
      <x:c r="G342" s="10" t="str">
        <x:v>{"channel": "Meta Ads", "currency": "UAH", "spend": "762.00", "spend_date": "2026-09-25", "spend_id": "A049"}</x:v>
      </x:c>
    </x:row>
    <x:row r="343" ht="23" customHeight="1">
      <x:c r="A343" s="2" t="str">
        <x:v>ad_spend.csv</x:v>
      </x:c>
      <x:c r="B343" s="2" t="n">
        <x:v>51</x:v>
      </x:c>
      <x:c r="C343" s="2" t="str">
        <x:v>A050</x:v>
      </x:c>
      <x:c r="D343" s="2" t="str">
        <x:v>Прийнято</x:v>
      </x:c>
      <x:c r="E343" s="2" t="str"/>
      <x:c r="F343" s="2" t="str"/>
      <x:c r="G343" s="2" t="str">
        <x:v>{"channel": "Google Ads", "currency": "UAH", "spend": "882.00", "spend_date": "2026-09-25", "spend_id": "A050"}</x:v>
      </x:c>
    </x:row>
    <x:row r="344" ht="23" customHeight="1">
      <x:c r="A344" s="10" t="str">
        <x:v>ad_spend.csv</x:v>
      </x:c>
      <x:c r="B344" s="10" t="n">
        <x:v>52</x:v>
      </x:c>
      <x:c r="C344" s="10" t="str">
        <x:v>A051</x:v>
      </x:c>
      <x:c r="D344" s="10" t="str">
        <x:v>Прийнято</x:v>
      </x:c>
      <x:c r="E344" s="10" t="str"/>
      <x:c r="F344" s="10" t="str"/>
      <x:c r="G344" s="10" t="str">
        <x:v>{"channel": "Meta Ads", "currency": "UAH", "spend": "775.00", "spend_date": "2026-09-26", "spend_id": "A051"}</x:v>
      </x:c>
    </x:row>
    <x:row r="345" ht="23" customHeight="1">
      <x:c r="A345" s="2" t="str">
        <x:v>ad_spend.csv</x:v>
      </x:c>
      <x:c r="B345" s="2" t="n">
        <x:v>53</x:v>
      </x:c>
      <x:c r="C345" s="2" t="str">
        <x:v>A052</x:v>
      </x:c>
      <x:c r="D345" s="2" t="str">
        <x:v>Прийнято</x:v>
      </x:c>
      <x:c r="E345" s="2" t="str"/>
      <x:c r="F345" s="2" t="str"/>
      <x:c r="G345" s="2" t="str">
        <x:v>{"channel": "Google Ads", "currency": "UAH", "spend": "895.00", "spend_date": "2026-09-26", "spend_id": "A052"}</x:v>
      </x:c>
    </x:row>
    <x:row r="346" ht="23" customHeight="1">
      <x:c r="A346" s="10" t="str">
        <x:v>ad_spend.csv</x:v>
      </x:c>
      <x:c r="B346" s="10" t="n">
        <x:v>54</x:v>
      </x:c>
      <x:c r="C346" s="10" t="str">
        <x:v>A053</x:v>
      </x:c>
      <x:c r="D346" s="10" t="str">
        <x:v>Прийнято</x:v>
      </x:c>
      <x:c r="E346" s="10" t="str"/>
      <x:c r="F346" s="10" t="str"/>
      <x:c r="G346" s="10" t="str">
        <x:v>{"channel": "Meta Ads", "currency": "UAH", "spend": "788.00", "spend_date": "2026-09-27", "spend_id": "A053"}</x:v>
      </x:c>
    </x:row>
    <x:row r="347" ht="23" customHeight="1">
      <x:c r="A347" s="2" t="str">
        <x:v>ad_spend.csv</x:v>
      </x:c>
      <x:c r="B347" s="2" t="n">
        <x:v>55</x:v>
      </x:c>
      <x:c r="C347" s="2" t="str">
        <x:v>A054</x:v>
      </x:c>
      <x:c r="D347" s="2" t="str">
        <x:v>Прийнято</x:v>
      </x:c>
      <x:c r="E347" s="2" t="str"/>
      <x:c r="F347" s="2" t="str"/>
      <x:c r="G347" s="2" t="str">
        <x:v>{"channel": "Google Ads", "currency": "UAH", "spend": "908.00", "spend_date": "2026-09-27", "spend_id": "A054"}</x:v>
      </x:c>
    </x:row>
    <x:row r="348" ht="23" customHeight="1">
      <x:c r="A348" s="10" t="str">
        <x:v>ad_spend.csv</x:v>
      </x:c>
      <x:c r="B348" s="10" t="n">
        <x:v>56</x:v>
      </x:c>
      <x:c r="C348" s="10" t="str">
        <x:v>A055</x:v>
      </x:c>
      <x:c r="D348" s="10" t="str">
        <x:v>Прийнято</x:v>
      </x:c>
      <x:c r="E348" s="10" t="str"/>
      <x:c r="F348" s="10" t="str"/>
      <x:c r="G348" s="10" t="str">
        <x:v>{"channel": "Meta Ads", "currency": "UAH", "spend": "801.00", "spend_date": "2026-09-28", "spend_id": "A055"}</x:v>
      </x:c>
    </x:row>
    <x:row r="349" ht="23" customHeight="1">
      <x:c r="A349" s="2" t="str">
        <x:v>ad_spend.csv</x:v>
      </x:c>
      <x:c r="B349" s="2" t="n">
        <x:v>57</x:v>
      </x:c>
      <x:c r="C349" s="2" t="str">
        <x:v>A056</x:v>
      </x:c>
      <x:c r="D349" s="2" t="str">
        <x:v>Прийнято</x:v>
      </x:c>
      <x:c r="E349" s="2" t="str"/>
      <x:c r="F349" s="2" t="str"/>
      <x:c r="G349" s="2" t="str">
        <x:v>{"channel": "Google Ads", "currency": "UAH", "spend": "921.00", "spend_date": "2026-09-28", "spend_id": "A056"}</x:v>
      </x:c>
    </x:row>
    <x:row r="350" ht="23" customHeight="1">
      <x:c r="A350" s="10" t="str">
        <x:v>ad_spend.csv</x:v>
      </x:c>
      <x:c r="B350" s="10" t="n">
        <x:v>58</x:v>
      </x:c>
      <x:c r="C350" s="10" t="str">
        <x:v>A057</x:v>
      </x:c>
      <x:c r="D350" s="10" t="str">
        <x:v>Прийнято</x:v>
      </x:c>
      <x:c r="E350" s="10" t="str"/>
      <x:c r="F350" s="10" t="str"/>
      <x:c r="G350" s="10" t="str">
        <x:v>{"channel": "Meta Ads", "currency": "UAH", "spend": "814.00", "spend_date": "2026-09-29", "spend_id": "A057"}</x:v>
      </x:c>
    </x:row>
    <x:row r="351" ht="23" customHeight="1">
      <x:c r="A351" s="2" t="str">
        <x:v>ad_spend.csv</x:v>
      </x:c>
      <x:c r="B351" s="2" t="n">
        <x:v>59</x:v>
      </x:c>
      <x:c r="C351" s="2" t="str">
        <x:v>A058</x:v>
      </x:c>
      <x:c r="D351" s="2" t="str">
        <x:v>Прийнято</x:v>
      </x:c>
      <x:c r="E351" s="2" t="str"/>
      <x:c r="F351" s="2" t="str"/>
      <x:c r="G351" s="2" t="str">
        <x:v>{"channel": "Google Ads", "currency": "UAH", "spend": "934.00", "spend_date": "2026-09-29", "spend_id": "A058"}</x:v>
      </x:c>
    </x:row>
    <x:row r="352" ht="23" customHeight="1">
      <x:c r="A352" s="10" t="str">
        <x:v>ad_spend.csv</x:v>
      </x:c>
      <x:c r="B352" s="10" t="n">
        <x:v>60</x:v>
      </x:c>
      <x:c r="C352" s="10" t="str">
        <x:v>A059</x:v>
      </x:c>
      <x:c r="D352" s="10" t="str">
        <x:v>Прийнято</x:v>
      </x:c>
      <x:c r="E352" s="10" t="str"/>
      <x:c r="F352" s="10" t="str"/>
      <x:c r="G352" s="10" t="str">
        <x:v>{"channel": "Meta Ads", "currency": "UAH", "spend": "827.00", "spend_date": "2026-09-30", "spend_id": "A059"}</x:v>
      </x:c>
    </x:row>
    <x:row r="353" ht="23" customHeight="1">
      <x:c r="A353" s="2" t="str">
        <x:v>ad_spend.csv</x:v>
      </x:c>
      <x:c r="B353" s="2" t="n">
        <x:v>61</x:v>
      </x:c>
      <x:c r="C353" s="2" t="str">
        <x:v>A060</x:v>
      </x:c>
      <x:c r="D353" s="2" t="str">
        <x:v>Прийнято</x:v>
      </x:c>
      <x:c r="E353" s="2" t="str"/>
      <x:c r="F353" s="2" t="str"/>
      <x:c r="G353" s="2" t="str">
        <x:v>{"channel": "Google Ads", "currency": "UAH", "spend": "947.00", "spend_date": "2026-09-30", "spend_id": "A060"}</x:v>
      </x:c>
    </x:row>
    <x:row r="354" ht="23" customHeight="1">
      <x:c r="A354" s="10" t="str">
        <x:v>ad_spend.csv</x:v>
      </x:c>
      <x:c r="B354" s="10" t="n">
        <x:v>62</x:v>
      </x:c>
      <x:c r="C354" s="10" t="str">
        <x:v>A001</x:v>
      </x:c>
      <x:c r="D354" s="10" t="str">
        <x:v>Дубль</x:v>
      </x:c>
      <x:c r="E354" s="10" t="str">
        <x:v>duplicate_exact</x:v>
      </x:c>
      <x:c r="F354" s="10" t="str">
        <x:v>Повтор уже прийнятого запису</x:v>
      </x:c>
      <x:c r="G354" s="10" t="str">
        <x:v>{"channel": "Meta Ads", "currency": "UAH", "spend": "450.00", "spend_date": "2026-09-01", "spend_id": "A001"}</x:v>
      </x:c>
    </x:row>
    <x:row r="355" ht="23" customHeight="1">
      <x:c r="A355" s="2" t="str">
        <x:v>ad_spend.csv</x:v>
      </x:c>
      <x:c r="B355" s="2" t="n">
        <x:v>63</x:v>
      </x:c>
      <x:c r="C355" s="2" t="str">
        <x:v>A901</x:v>
      </x:c>
      <x:c r="D355" s="2" t="str">
        <x:v>Відхилено</x:v>
      </x:c>
      <x:c r="E355" s="2" t="str">
        <x:v>negative_amount</x:v>
      </x:c>
      <x:c r="F355" s="2" t="str">
        <x:v>Від’ємна сума</x:v>
      </x:c>
      <x:c r="G355" s="2" t="str">
        <x:v>{"channel": "Meta Ads", "currency": "UAH", "spend": "-30", "spend_date": "2026-09-01", "spend_id": "A901"}</x:v>
      </x:c>
    </x:row>
    <x:row r="356" ht="23" customHeight="1">
      <x:c r="A356" s="10" t="str">
        <x:v>ad_spend.csv</x:v>
      </x:c>
      <x:c r="B356" s="10" t="n">
        <x:v>64</x:v>
      </x:c>
      <x:c r="C356" s="10" t="str">
        <x:v>A902</x:v>
      </x:c>
      <x:c r="D356" s="10" t="str">
        <x:v>Відхилено</x:v>
      </x:c>
      <x:c r="E356" s="10" t="str">
        <x:v>unsupported_currency</x:v>
      </x:c>
      <x:c r="F356" s="10" t="str">
        <x:v>Підтримується лише явно зазначена UAH</x:v>
      </x:c>
      <x:c r="G356" s="10" t="str">
        <x:v>{"channel": "Meta Ads", "currency": "USD", "spend": "10", "spend_date": "2026-09-01", "spend_id": "A902"}</x:v>
      </x:c>
    </x:row>
    <x:row r="357" ht="23" customHeight="1">
      <x:c r="A357" s="2"/>
      <x:c r="B357" s="2"/>
      <x:c r="C357" s="2"/>
      <x:c r="D357" s="2"/>
      <x:c r="E357" s="2"/>
      <x:c r="F357" s="2"/>
      <x:c r="G357" s="2"/>
    </x:row>
  </x:sheetData>
  <x:pageMargins left="0.7" right="0.7" top="0.75" bottom="0.75" header="0.3" footer="0.3"/>
  <x:tableParts count="1">
    <x:tablePart xmlns:r="http://schemas.openxmlformats.org/officeDocument/2006/relationships" r:id="R509383f29fca4965"/>
  </x:tableParts>
</x:worksheet>
</file>